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060" tabRatio="838" firstSheet="2" activeTab="2"/>
  </bookViews>
  <sheets>
    <sheet name="BoQ1" sheetId="1" state="veryHidden" r:id="rId1"/>
    <sheet name="Schedule A" sheetId="2" state="veryHidden" r:id="rId2"/>
    <sheet name="Macros" sheetId="3" r:id="rId3"/>
    <sheet name="Schedule B" sheetId="4" state="veryHidden" r:id="rId4"/>
    <sheet name="Schedule C" sheetId="5" state="veryHidden" r:id="rId5"/>
  </sheets>
  <externalReferences>
    <externalReference r:id="rId8"/>
    <externalReference r:id="rId9"/>
    <externalReference r:id="rId10"/>
  </externalReferences>
  <definedNames>
    <definedName name="_xlfn.BAHTTEXT" hidden="1">#NAME?</definedName>
    <definedName name="_xlfn.COUNTIFS" hidden="1">#NAME?</definedName>
    <definedName name="BAA1">#REF!</definedName>
    <definedName name="boq_type">#REF!</definedName>
    <definedName name="boq_version">'[1]Config'!$C$2:$C$3</definedName>
    <definedName name="BOQ2" localSheetId="3">#REF!</definedName>
    <definedName name="BOQ2" localSheetId="4">#REF!</definedName>
    <definedName name="BOQ2">#REF!</definedName>
    <definedName name="conversion_type">'[1]Config'!$E$2:$E$3</definedName>
    <definedName name="cstvat">#REF!</definedName>
    <definedName name="currency_name">'[1]Config'!$F$2:$F$8</definedName>
    <definedName name="dfsga" localSheetId="1">#REF!</definedName>
    <definedName name="dfsga" localSheetId="3">#REF!</definedName>
    <definedName name="dfsga" localSheetId="4">#REF!</definedName>
    <definedName name="dfsga">#REF!</definedName>
    <definedName name="domestic_global">#REF!</definedName>
    <definedName name="Excise" localSheetId="1">#REF!</definedName>
    <definedName name="Excise" localSheetId="3">#REF!</definedName>
    <definedName name="Excise" localSheetId="4">#REF!</definedName>
    <definedName name="Excise">#REF!</definedName>
    <definedName name="Excise_Duty" localSheetId="1">#REF!</definedName>
    <definedName name="Excise_Duty" localSheetId="3">#REF!</definedName>
    <definedName name="Excise_Duty" localSheetId="4">#REF!</definedName>
    <definedName name="Excise_Duty">#REF!</definedName>
    <definedName name="Excised" localSheetId="1">#REF!</definedName>
    <definedName name="Excised" localSheetId="3">#REF!</definedName>
    <definedName name="Excised" localSheetId="4">#REF!</definedName>
    <definedName name="Excised">#REF!</definedName>
    <definedName name="ExciseDuty">#REF!</definedName>
    <definedName name="MyList">#REF!</definedName>
    <definedName name="option9" localSheetId="3">'[3]PRICE BID'!#REF!</definedName>
    <definedName name="option9" localSheetId="4">'[3]PRICE BID'!#REF!</definedName>
    <definedName name="option9">'[3]PRICE BID'!#REF!</definedName>
    <definedName name="other_boq">'[1]Config'!$G$2:$G$5</definedName>
    <definedName name="_xlnm.Print_Area" localSheetId="0">'BoQ1'!$A$1:$BC$18</definedName>
    <definedName name="_xlnm.Print_Area" localSheetId="1">'Schedule A'!$A$1:$BC$17</definedName>
    <definedName name="_xlnm.Print_Area" localSheetId="3">'Schedule B'!$A$1:$BC$152</definedName>
    <definedName name="_xlnm.Print_Area" localSheetId="4">'Schedule C'!$A$1:$BC$39</definedName>
    <definedName name="_xlnm.Print_Titles" localSheetId="1">'Schedule A'!$10:$11</definedName>
    <definedName name="_xlnm.Print_Titles" localSheetId="3">'Schedule B'!$10:$11</definedName>
    <definedName name="_xlnm.Print_Titles" localSheetId="4">'Schedule C'!$10:$11</definedName>
    <definedName name="Select">#REF!</definedName>
    <definedName name="SelectD1OrC1">#REF!</definedName>
    <definedName name="SelectLessOrExcess">#REF!</definedName>
    <definedName name="Service" localSheetId="1">#REF!</definedName>
    <definedName name="Service" localSheetId="3">#REF!</definedName>
    <definedName name="Service" localSheetId="4">#REF!</definedName>
    <definedName name="Service">#REF!</definedName>
    <definedName name="ServiceTax">#REF!</definedName>
    <definedName name="Tax">#REF!</definedName>
    <definedName name="TOT_ST">'[3]PRICE BID'!$G$14</definedName>
  </definedNames>
  <calcPr fullCalcOnLoad="1" fullPrecision="0"/>
</workbook>
</file>

<file path=xl/sharedStrings.xml><?xml version="1.0" encoding="utf-8"?>
<sst xmlns="http://schemas.openxmlformats.org/spreadsheetml/2006/main" count="1253" uniqueCount="364">
  <si>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</si>
  <si>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</si>
  <si>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</si>
  <si>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</si>
  <si>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</si>
  <si>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</si>
  <si>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</si>
  <si>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</si>
  <si>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</si>
  <si>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</si>
  <si>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</si>
  <si>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</si>
  <si>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</si>
  <si>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</si>
  <si>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</si>
  <si>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</si>
  <si>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</si>
  <si>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</si>
  <si>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</si>
  <si>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</si>
  <si>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</si>
  <si>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</si>
  <si>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</si>
  <si>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</si>
  <si>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</si>
  <si>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</si>
  <si>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</si>
  <si>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</si>
  <si>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</si>
  <si>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</si>
  <si>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</si>
  <si>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</si>
  <si>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</si>
  <si>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</si>
  <si>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</si>
  <si>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</si>
  <si>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</si>
  <si>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</si>
  <si>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</si>
  <si>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</si>
  <si>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</si>
  <si>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</si>
  <si>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</si>
  <si>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</si>
  <si>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</si>
  <si>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</si>
  <si>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</si>
  <si>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</si>
  <si>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</si>
  <si>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</si>
  <si>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r>
      <t xml:space="preserve">TOTAL AMOUNT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</si>
  <si>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 inclusive of taxes</t>
    </r>
    <r>
      <rPr>
        <b/>
        <sz val="11"/>
        <rFont val="Arial"/>
        <family val="2"/>
      </rPr>
      <t xml:space="preserve">
 </t>
    </r>
  </si>
  <si>
    <t>Tender Inviting Authority: GSCL</t>
  </si>
  <si>
    <t>LS</t>
  </si>
  <si>
    <t>BI01010001010000000000000515BI0100001114</t>
  </si>
  <si>
    <t>BI01010001010000000000000515BI0100001115</t>
  </si>
  <si>
    <t>Schedule-B</t>
  </si>
  <si>
    <t>Schedule-A</t>
  </si>
  <si>
    <t>Schedule-C</t>
  </si>
  <si>
    <t>PRICE SCHEDULE
(This BOQ template must not be modified/replaced by the bidder and the same should be uploaded after filling the relevent columns, else the bidder is liable to be rejected for this tender. Bidders are allowed to enter the Bidder Name and Values only )</t>
  </si>
  <si>
    <r>
      <t xml:space="preserve">Estimated Rate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</si>
  <si>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</si>
  <si>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Schedule A</t>
  </si>
  <si>
    <t>BI01010001010000000000000515BI0100001113</t>
  </si>
  <si>
    <t>item2</t>
  </si>
  <si>
    <t>item3</t>
  </si>
  <si>
    <r>
      <rPr>
        <b/>
        <sz val="16"/>
        <color indexed="10"/>
        <rFont val="Arial"/>
        <family val="2"/>
      </rPr>
      <t xml:space="preserve"> "</t>
    </r>
    <r>
      <rPr>
        <b/>
        <u val="single"/>
        <sz val="16"/>
        <color indexed="10"/>
        <rFont val="Arial"/>
        <family val="2"/>
      </rPr>
      <t>BoQ</t>
    </r>
    <r>
      <rPr>
        <b/>
        <sz val="16"/>
        <color indexed="10"/>
        <rFont val="Arial"/>
        <family val="2"/>
      </rPr>
      <t>"</t>
    </r>
  </si>
  <si>
    <t>Schedule B</t>
  </si>
  <si>
    <t>Schedule C</t>
  </si>
  <si>
    <r>
      <t xml:space="preserve">TOTAL AMOUNT  With Taxes in
</t>
    </r>
    <r>
      <rPr>
        <b/>
        <sz val="11"/>
        <color indexed="10"/>
        <rFont val="Arial"/>
        <family val="2"/>
      </rPr>
      <t>Rs.      P</t>
    </r>
  </si>
  <si>
    <t>Integrated Traffic Control System</t>
  </si>
  <si>
    <t>Traffic Violation Detection System at Traffic Junctions</t>
  </si>
  <si>
    <t>1.1.1</t>
  </si>
  <si>
    <t>1.1.2</t>
  </si>
  <si>
    <t>1.1.3</t>
  </si>
  <si>
    <t>1.1.4</t>
  </si>
  <si>
    <t>Junction Box / Control Unit Cabinet for ANPR &amp; RLVD: including AC Power supply and UPS, CPU Sub Module, with all cabling, fittings, earthing , lighting arrester etc.</t>
  </si>
  <si>
    <t>1.1.5</t>
  </si>
  <si>
    <t>1.1.6</t>
  </si>
  <si>
    <t>UPS with Battery (appropriate Backup per technical specification and SLA mentioned in volume II of this RFP)</t>
  </si>
  <si>
    <t>1.1.7</t>
  </si>
  <si>
    <t>1.1.8</t>
  </si>
  <si>
    <t>10 Mtr Gantry System/Cantilever Pole - ANPR &amp; RLVD</t>
  </si>
  <si>
    <t>1.1.9</t>
  </si>
  <si>
    <t>1.1.10</t>
  </si>
  <si>
    <t>1.1.11</t>
  </si>
  <si>
    <t>1.2.</t>
  </si>
  <si>
    <t>Adaptive Traffic Signal Control System (Signalization)</t>
  </si>
  <si>
    <t>1.2.1</t>
  </si>
  <si>
    <t>1.2.2</t>
  </si>
  <si>
    <t>1.2.4</t>
  </si>
  <si>
    <t>E-Challan System for ITMS</t>
  </si>
  <si>
    <t>1.3.1</t>
  </si>
  <si>
    <t>Additional Requirements</t>
  </si>
  <si>
    <t>1.4.1</t>
  </si>
  <si>
    <t>Any other Hardware or Software required to meet the RFP requirements (Bidder to list individual items and provide costing)</t>
  </si>
  <si>
    <t>City Surveillance System</t>
  </si>
  <si>
    <t>CCTV Camera at different location in the city</t>
  </si>
  <si>
    <t>2.1.1</t>
  </si>
  <si>
    <t>Outdoor Bullet /Fixed Camera</t>
  </si>
  <si>
    <t>2.1.2</t>
  </si>
  <si>
    <t>Outdoor PTZ Camera</t>
  </si>
  <si>
    <t>2.1.3</t>
  </si>
  <si>
    <t>Poles for CCTV Cameras with Accessories</t>
  </si>
  <si>
    <t>2.1.4</t>
  </si>
  <si>
    <t>Junction Box / Control Unit Cabinet for CCTV: including AC Power supply with all cabling, fittings, earthing, lighting arrester , etc.</t>
  </si>
  <si>
    <t>2.1.5</t>
  </si>
  <si>
    <t>Industrial Grade Outdoor  - L2-PoE switches - 4 Port +2 SFP</t>
  </si>
  <si>
    <t>2.1.6</t>
  </si>
  <si>
    <t>2.1.7</t>
  </si>
  <si>
    <t>2.2.1</t>
  </si>
  <si>
    <t>Optical Transmission Equipment's for POP Sites</t>
  </si>
  <si>
    <t>3.1.1</t>
  </si>
  <si>
    <t>3.1.2</t>
  </si>
  <si>
    <t>36U Racks for Tx Equipment's</t>
  </si>
  <si>
    <t>3.1.3</t>
  </si>
  <si>
    <t>FDMS/LIU Equipment</t>
  </si>
  <si>
    <t>3.1.4</t>
  </si>
  <si>
    <t>3.1.5</t>
  </si>
  <si>
    <t>3.1.6</t>
  </si>
  <si>
    <t>UTP Cat 6 Armoured Cable (As per Bidder's Solution)</t>
  </si>
  <si>
    <t>3.2.1</t>
  </si>
  <si>
    <t>4.1.1</t>
  </si>
  <si>
    <t>4.2.1</t>
  </si>
  <si>
    <t>Integrated Command and Control Centre (ICCC)</t>
  </si>
  <si>
    <t>Video Wall System</t>
  </si>
  <si>
    <t>5.1.1</t>
  </si>
  <si>
    <t>5.1.2</t>
  </si>
  <si>
    <t>Video Wall Controller with Wall Management System</t>
  </si>
  <si>
    <t>5.2.1</t>
  </si>
  <si>
    <t>Multi-Function Laser Printer (City Control Room)</t>
  </si>
  <si>
    <t>5.2.2</t>
  </si>
  <si>
    <t>Operator Workstations with Triple Monitor (City Control Room)</t>
  </si>
  <si>
    <t>5.2.3</t>
  </si>
  <si>
    <t>IP Phones</t>
  </si>
  <si>
    <t>5.2.4</t>
  </si>
  <si>
    <t>Office Desktop</t>
  </si>
  <si>
    <t>5.3.1</t>
  </si>
  <si>
    <t>IP PABX System</t>
  </si>
  <si>
    <t>5.3.2</t>
  </si>
  <si>
    <t xml:space="preserve">PRI Modem </t>
  </si>
  <si>
    <t>Building Utilities for ICCC</t>
  </si>
  <si>
    <t>5.4.1</t>
  </si>
  <si>
    <t>5.4.2</t>
  </si>
  <si>
    <t>5.4.3</t>
  </si>
  <si>
    <t>Electrical and Power Cabling work in ICCC</t>
  </si>
  <si>
    <t>5.4.4</t>
  </si>
  <si>
    <t>Electrical Cabling &amp; Necessary illumination devices</t>
  </si>
  <si>
    <t>5.4.5</t>
  </si>
  <si>
    <t>LAN and CAT-6 cabling</t>
  </si>
  <si>
    <t>5.4.6</t>
  </si>
  <si>
    <t>Fire &amp; Smoke Detection System</t>
  </si>
  <si>
    <t>5.4.7</t>
  </si>
  <si>
    <t>5.5.1</t>
  </si>
  <si>
    <t>5.5.2</t>
  </si>
  <si>
    <t>Furniture (Work Stations - Desk, Chairs) for ICCC Operation Manager Cabin</t>
  </si>
  <si>
    <t>5.5.3</t>
  </si>
  <si>
    <t>5.5.4</t>
  </si>
  <si>
    <t>Furniture for Meeting Rooms (6-Seats x 2 Nos)</t>
  </si>
  <si>
    <t>5.5.5</t>
  </si>
  <si>
    <t>Furniture for Security Desk /Guard Room</t>
  </si>
  <si>
    <t>5.5.6</t>
  </si>
  <si>
    <t>Furniture for Help Desk - 5 Seater</t>
  </si>
  <si>
    <t>Switches - Core</t>
  </si>
  <si>
    <t>Internet Router (L-3)</t>
  </si>
  <si>
    <t>Networking/ IT racks - 42 U</t>
  </si>
  <si>
    <t>UTM for 50 concurrent users</t>
  </si>
  <si>
    <t>Floor Carpet</t>
  </si>
  <si>
    <t>Painting</t>
  </si>
  <si>
    <t xml:space="preserve">HVAC System for Video Monitoring Room (20 TR) </t>
  </si>
  <si>
    <t>Ductable Split AC (10 TR) for Equipment Room &amp; Meeting Rooms</t>
  </si>
  <si>
    <t>Data Centre (Hosted at State Data Centre)</t>
  </si>
  <si>
    <t>7.1.1</t>
  </si>
  <si>
    <t>7.1.2</t>
  </si>
  <si>
    <t>7.1.3</t>
  </si>
  <si>
    <t>7.1.4</t>
  </si>
  <si>
    <t>7.2.1</t>
  </si>
  <si>
    <t>7.2.2</t>
  </si>
  <si>
    <t>7.2.3</t>
  </si>
  <si>
    <t>7.2.4</t>
  </si>
  <si>
    <t>7.2.5</t>
  </si>
  <si>
    <t>7.2.6</t>
  </si>
  <si>
    <t>RLVD Analytics Software License</t>
  </si>
  <si>
    <t>7.2.7</t>
  </si>
  <si>
    <t>7.2.8</t>
  </si>
  <si>
    <t>7.2.9</t>
  </si>
  <si>
    <t>GIS Enterprise Software</t>
  </si>
  <si>
    <t>7.3.1</t>
  </si>
  <si>
    <t>Security Information &amp; Event Management (SIEM) System</t>
  </si>
  <si>
    <t>Additional Requirement</t>
  </si>
  <si>
    <t>Any other Hardware or Software required to meet the RFP requirements (Bidder to list individual items and provide costing).</t>
  </si>
  <si>
    <t>8.1.1</t>
  </si>
  <si>
    <t>Network Enablement Charges - Shifting</t>
  </si>
  <si>
    <t>Shifting &amp; Fixing of all ICCC Equipment's - Temporary Locations to Permanent Building</t>
  </si>
  <si>
    <t>9.1.1</t>
  </si>
  <si>
    <t>Shifting &amp; Installation all Networking &amp; Video-Wall Equipment's (Electronics &amp; IT)</t>
  </si>
  <si>
    <t>9.1.2</t>
  </si>
  <si>
    <t>Shifting &amp; Installation all Electrical &amp; HVAC Equipment's (HVAC, Electricals)</t>
  </si>
  <si>
    <t>Operations &amp; Maintenance - OPEX</t>
  </si>
  <si>
    <t>OPEX - Operations &amp; Maintenance Services</t>
  </si>
  <si>
    <t>PRI Lines for Telephones - Year 1</t>
  </si>
  <si>
    <t>PRI Lines for Telephones - Year 2</t>
  </si>
  <si>
    <t>PRI Lines for Telephones - Year 3</t>
  </si>
  <si>
    <t>PRI Lines for Telephones - Year 4</t>
  </si>
  <si>
    <t>PRI Lines for Telephones - Year 5</t>
  </si>
  <si>
    <t>Internet Lease lines  (ILL) - Year 1</t>
  </si>
  <si>
    <t>Internet Lease lines  (ILL) - Year 2</t>
  </si>
  <si>
    <t>Internet Lease lines  (ILL) - Year 3</t>
  </si>
  <si>
    <t>Internet Lease lines  (ILL) - Year 4</t>
  </si>
  <si>
    <t>Internet Lease lines  (ILL) - Year 5</t>
  </si>
  <si>
    <t>SQF</t>
  </si>
  <si>
    <t>Name of Work: REQUEST FOR PROPOSAL FOR SELECTION OF SYSTEM INTEGRATOR FOR IMPLEMENTATION OF INTEGRATED COMMAND AND CONTROL CENTRE, ITMS AND CITY SURVEILLANCE SYSTEM IN GUWAHATI ON DESIGN, SUPPLY, IMPLEMENTATION AND O&amp;M (5-YEARS) BASIS.</t>
  </si>
  <si>
    <t>Tender No:  SPV/GSCL/DEV/63/2017/Pt-I/__</t>
  </si>
  <si>
    <t>Name of Work:  REQUEST FOR PROPOSAL FOR SELECTION OF SYSTEM INTEGRATOR FOR IMPLEMENTATION OF INTEGRATED COMMAND AND CONTROL CENTRE, ITMS AND CITY SURVEILLANCE SYSTEM IN GUWAHATI ON DESIGN, SUPPLY, IMPLEMENTATION AND O&amp;M (5-YEARS) BASIS.</t>
  </si>
  <si>
    <t>Tender No:  SPV/GSCL/DEV/63/2017/Pt-I/___</t>
  </si>
  <si>
    <t>Data Centre Spine Switch (Core)</t>
  </si>
  <si>
    <t>Data Centre Leaf Switch (Aggregate)</t>
  </si>
  <si>
    <t>Data Centre Out of Band Switch</t>
  </si>
  <si>
    <t>Storage &amp; Other  Components</t>
  </si>
  <si>
    <t>Price shall be included the Supply, Storage, Installation Testing &amp; Commissioning &amp; final user Acceptance-Testing</t>
  </si>
  <si>
    <t>3.1.7</t>
  </si>
  <si>
    <t>Core Router  - with 1Gbps, 10km Transceivers - 16, 10Gbps, 10km Transceivers -16, 10Gbps, 40km Transceivers- 4, 40Gbps, 10km Transceivers -8, 40Gbps, 40km Transceivers -02, 40Gbps Cables/Transceivers (Multimode) -04</t>
  </si>
  <si>
    <t>Indoor Dome Camera</t>
  </si>
  <si>
    <t>Patch Cord - 3 Meters (OFC)</t>
  </si>
  <si>
    <t>5.6.1</t>
  </si>
  <si>
    <t>Primary Storage (3 PB) - 30 Days</t>
  </si>
  <si>
    <t>Secondary Storage (5 PB) / Compressed Form - 90 Days</t>
  </si>
  <si>
    <t>8.1.2</t>
  </si>
  <si>
    <t>9.1.3</t>
  </si>
  <si>
    <t>ANPR Camera with  accessories &amp; required analytics SW</t>
  </si>
  <si>
    <t>RLVD Camera with accessories &amp; required analytics SW</t>
  </si>
  <si>
    <t>Junction Box / Control Unit Cabinet for SVD Camera: including AC Power supply and CPU Sub Module, with all cabling, fittings, earthing , lighting arrester etc.</t>
  </si>
  <si>
    <t>1.2.3</t>
  </si>
  <si>
    <t>1.2.5</t>
  </si>
  <si>
    <t>1.2.6</t>
  </si>
  <si>
    <t>2.1.8</t>
  </si>
  <si>
    <t>Digging, Piping &amp; Re-filling, including digging for electrical cabling - All camera locations</t>
  </si>
  <si>
    <t>5.2.5</t>
  </si>
  <si>
    <t>KVM Switches - 4 Port USB/HDMI</t>
  </si>
  <si>
    <t xml:space="preserve">Fixed Dome Cameras with 32 </t>
  </si>
  <si>
    <t>VMS Software with all Camera License</t>
  </si>
  <si>
    <t xml:space="preserve">ANPR Analytics Software License with No Helmet, Triple Ride of  2-wheeler, No Seatbelt, Driver talking on Phone, Free left Blocking while driving with ANPR. </t>
  </si>
  <si>
    <t>7.2.10</t>
  </si>
  <si>
    <t>Nest Generation Firewall (NGFW) with Anti APT</t>
  </si>
  <si>
    <t>Server Load Balancer with Web application Firewall</t>
  </si>
  <si>
    <t>Set (As per design)</t>
  </si>
  <si>
    <t>Contact Centre Operators (18 Person - To be included in OPEX) - Year 1</t>
  </si>
  <si>
    <t>Contact Centre Operators (18 Person - To be included in OPEX) - Year 2</t>
  </si>
  <si>
    <t>Contact Centre Operators (18 Person - To be included in OPEX) - Year 3</t>
  </si>
  <si>
    <t>Contact Centre Operators (18 Person - To be included in OPEX) - Year 4</t>
  </si>
  <si>
    <t>Contact Centre Operators (18 Person - To be included in OPEX) - Year 5</t>
  </si>
  <si>
    <t>Sped Violation Detection System, Including the complete solutions -
a) 9MP IP Camera, b) 4D tracking Radar, c) Local Processing Unit, d) LED Flash, e)Software License Lifetime use fee, f) Junction Box with Network, Power Component, Cables, accessories, and installations</t>
  </si>
  <si>
    <t>Vehicle Activated Radar Speed Signs - Highway Variable Display Board 1x1meter, 3 color display (red, green, and amber)</t>
  </si>
  <si>
    <t>Gantry 10-meter width &amp; 6-meter Hight For Highway  SVD System</t>
  </si>
  <si>
    <t>Industrial Grade Outdoor  - L2-PoE switches - 8 Port +4 SFP  (Only for ITMS)</t>
  </si>
  <si>
    <t>Industrial Grade Outdoor - L2-PoE switches - 08 Port +4 SFP  (Only for SVD)</t>
  </si>
  <si>
    <t>1.1.13</t>
  </si>
  <si>
    <t>1.1.14</t>
  </si>
  <si>
    <t>1.1.15</t>
  </si>
  <si>
    <t>Complete cabling and civil works as required - No of Pole (ANPR, RLVD)</t>
  </si>
  <si>
    <t>ATCS Traffic Controller</t>
  </si>
  <si>
    <t>Countdown timer</t>
  </si>
  <si>
    <t>Vehicle Detection System</t>
  </si>
  <si>
    <t>Galvanized  standard Poles for Traffic Aspects and Pedestrian signals</t>
  </si>
  <si>
    <t>Galvanized     Cantilevers for Traffic Aspects and Pedestrian signals</t>
  </si>
  <si>
    <t>Traffic Light Aspects – Red</t>
  </si>
  <si>
    <t>1.2.7</t>
  </si>
  <si>
    <t>Traffic Light Aspects – Amber</t>
  </si>
  <si>
    <t>1.2.8</t>
  </si>
  <si>
    <t>Traffic Light Aspects – Green</t>
  </si>
  <si>
    <t>1.2.9</t>
  </si>
  <si>
    <t>Pedestrian lamp heads – Stop  Man</t>
  </si>
  <si>
    <t>1.2.10</t>
  </si>
  <si>
    <t>Pedestrian lamp heads – Walk  Man</t>
  </si>
  <si>
    <t>1.2.11</t>
  </si>
  <si>
    <t>Supply &amp; Laying of  Cabling , junction box installation , earthing , conduiting , trenching , digging of road , etc</t>
  </si>
  <si>
    <t>1.2.12</t>
  </si>
  <si>
    <t>ATCS Centralize Software</t>
  </si>
  <si>
    <t>1.2.14</t>
  </si>
  <si>
    <t xml:space="preserve">Off Line Simulation Solution </t>
  </si>
  <si>
    <t>1.2.13</t>
  </si>
  <si>
    <t>ATCS System Design , Commissioning &amp; Training Charges</t>
  </si>
  <si>
    <t>1.2.16</t>
  </si>
  <si>
    <t>Command Centre Integration</t>
  </si>
  <si>
    <t>E-Challan Hand held devices (terminal) with E-Challan s/w for Handheld along with 3G/4G (or above) enabled SIM Cards</t>
  </si>
  <si>
    <t>1.3.2</t>
  </si>
  <si>
    <t>E-Challan MASTER Software</t>
  </si>
  <si>
    <t>2.1.10</t>
  </si>
  <si>
    <t>OFC - Network</t>
  </si>
  <si>
    <t xml:space="preserve">Wireless RF Connectivity </t>
  </si>
  <si>
    <t>RF Connectivity - for ITMS Crossing</t>
  </si>
  <si>
    <t>RF connectivity at all ITMS crossing with complete solutions - 50 Mbps- Including Tower, Pole, BTS, CPE,  Power Backup -- (64-ITMS Crossing)</t>
  </si>
  <si>
    <t>Video Wall Cubes for - Wall size 6.5 x 2.5 Meter - with complete stand and accessories</t>
  </si>
  <si>
    <t>ICT Equipment in ICCC</t>
  </si>
  <si>
    <t>5.2.6</t>
  </si>
  <si>
    <t>5.2.7</t>
  </si>
  <si>
    <t>Network , ICCC Platform and Switching Devices</t>
  </si>
  <si>
    <t>5.3.3</t>
  </si>
  <si>
    <t>5.3.4</t>
  </si>
  <si>
    <t>5.3.5</t>
  </si>
  <si>
    <t>Supply of ICCC Application Software Integration with Operator Console, Integration of Video Management Software all CCTV Camera with 4 Analytics (min), Integration of ITMS (ATCS, ANPR, RLVD, SVDS,eChallan), SMS Gateway Integration , Email Gateway Integration, Integration with EMS / NMS,Integration with Video Wall at Command Centre, Integration of City GIS, and other services related to this RFP.</t>
  </si>
  <si>
    <t>DG Set  -  75 KVA with AMF Panel with Change-over Switch</t>
  </si>
  <si>
    <t xml:space="preserve">UPS with battery backup - 50 KVA  </t>
  </si>
  <si>
    <t>Civil Works, Floor &amp; Interior Work</t>
  </si>
  <si>
    <t>Civil Work - False-Ceiling, Raised flooring in Server Room, etc.</t>
  </si>
  <si>
    <t>Furniture (Work Stations - Desk and Chairs) for ICCC - 15 Seater</t>
  </si>
  <si>
    <t>5.5.7</t>
  </si>
  <si>
    <t>5.5.8</t>
  </si>
  <si>
    <t>5.5.9</t>
  </si>
  <si>
    <t>5.5.10</t>
  </si>
  <si>
    <t>Servers, Switches &amp; Application SW</t>
  </si>
  <si>
    <t>Hyper Converged Infrastructure (HCI)</t>
  </si>
  <si>
    <t>Internet Firewall with IPS</t>
  </si>
  <si>
    <t>Authentication, Authorization and Accounting – Network Access Control (AAA – NAC)</t>
  </si>
  <si>
    <t>Network Management System (NMS)/ Enterprise Management System - EMS</t>
  </si>
  <si>
    <t>End Host Antivirus</t>
  </si>
  <si>
    <t xml:space="preserve">Nos </t>
  </si>
  <si>
    <t>Lot</t>
  </si>
  <si>
    <t>Lump-Sum</t>
  </si>
  <si>
    <t>LS (Box)</t>
  </si>
  <si>
    <t>9.1.4</t>
  </si>
  <si>
    <t>9.1.5</t>
  </si>
  <si>
    <t>9.1.6</t>
  </si>
  <si>
    <t>9.1.7</t>
  </si>
  <si>
    <t>9.1.8</t>
  </si>
  <si>
    <t>9.1.9</t>
  </si>
  <si>
    <t>9.1.10</t>
  </si>
  <si>
    <t>9.1.11</t>
  </si>
  <si>
    <t>9.1.12</t>
  </si>
  <si>
    <t>9.1.13</t>
  </si>
  <si>
    <t>9.1.14</t>
  </si>
  <si>
    <t>9.1.15</t>
  </si>
  <si>
    <t>9.1.16</t>
  </si>
  <si>
    <t>O&amp;M of Complete System &amp; Services  - Year 1</t>
  </si>
  <si>
    <t>9.1.17</t>
  </si>
  <si>
    <t>O&amp;M of Complete System &amp; Services  - Year 2</t>
  </si>
  <si>
    <t>9.1.18</t>
  </si>
  <si>
    <t>O&amp;M of Complete System &amp; Services  - Year 3</t>
  </si>
  <si>
    <t>9.1.19</t>
  </si>
  <si>
    <t>O&amp;M of Complete System &amp; Services  - Year 4</t>
  </si>
  <si>
    <t>9.1.20</t>
  </si>
  <si>
    <t>O&amp;M of Complete System &amp; Services  - Year 5</t>
  </si>
  <si>
    <t>9.2.1</t>
  </si>
  <si>
    <t>Overhead OFC Deployment Cost (Including OFC, Pole, RM, JC Closure &amp; Fixture)</t>
  </si>
  <si>
    <t>Underground OFC Deployment Cost (Including OFC, HDPE Ducts, Couplers, RM, Chambers JC Closures)</t>
  </si>
  <si>
    <t>KM</t>
  </si>
  <si>
    <t>3.1.8</t>
  </si>
  <si>
    <t>3.1.9</t>
  </si>
  <si>
    <t>3.1.10</t>
  </si>
  <si>
    <t>3.1.11</t>
  </si>
  <si>
    <t>3.1.12</t>
  </si>
  <si>
    <t>3.1.13</t>
  </si>
  <si>
    <t>3.1.14</t>
  </si>
  <si>
    <t>3.1.15</t>
  </si>
  <si>
    <t>DWDM/OTN Base Equipment (Min 2x100G (Line OTU4) + min 20x10G interfaces wih Redundant PSU and Redundant Fabric Crossconnect , accessories and Patch cords)without CFP/ XFP/SFP</t>
  </si>
  <si>
    <t>Optical, CFP, 100GBase-ER4, OTU4, 100G to support 40 km</t>
  </si>
  <si>
    <t>Optical, SFP+, 10GBASE-LR/LW, STM64, 9.95Gbps to 11.3Gbps to support 10Km with required patch cord</t>
  </si>
  <si>
    <t>Server Hardware( Include Server/ Switch/Rack or any other hardware to manage the Network)</t>
  </si>
  <si>
    <t>NMS Software for DWDM/OTN</t>
  </si>
  <si>
    <t>Switch with 24 Port SFP GigE and 4 x 1/10G SFP+ with Redundant AC PSU and Layer2+ Software and Installation Kit/Power cable)</t>
  </si>
  <si>
    <t>Optical, SFP, 1000BASE-LX, 1.25Gbps, 1310nm to support 10 km with required patch cord</t>
  </si>
  <si>
    <t>Set</t>
  </si>
  <si>
    <t xml:space="preserve">Conducting  Detailed Site survey, Submission of Detailed Project report comprising Detailed Design &amp; Drawings of all components listed in Vol-II      </t>
  </si>
  <si>
    <t xml:space="preserve">Site Survey, Design &amp; Drawings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</si>
</sst>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Rs.-849]\ #,##0"/>
    <numFmt numFmtId="190" formatCode="[$Rs.-849]\ #,##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u val="single"/>
      <sz val="16"/>
      <color indexed="10"/>
      <name val="Arial"/>
      <family val="2"/>
    </font>
    <font>
      <b/>
      <sz val="16"/>
      <color indexed="10"/>
      <name val="Arial"/>
      <family val="2"/>
    </font>
    <font>
      <b/>
      <sz val="1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thin"/>
      <top style="medium"/>
      <bottom style="thin"/>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16">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5"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8"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6"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7" fillId="33" borderId="11" xfId="58" applyNumberFormat="1" applyFont="1" applyFill="1" applyBorder="1" applyAlignment="1" applyProtection="1">
      <alignment vertical="center" wrapText="1"/>
      <protection locked="0"/>
    </xf>
    <xf numFmtId="0" fontId="66"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8" fillId="0" borderId="0" xfId="57" applyNumberFormat="1" applyFont="1" applyFill="1">
      <alignment/>
      <protection/>
    </xf>
    <xf numFmtId="178" fontId="69" fillId="0" borderId="16" xfId="58" applyNumberFormat="1" applyFont="1" applyFill="1" applyBorder="1" applyAlignment="1">
      <alignment horizontal="right" vertical="top"/>
      <protection/>
    </xf>
    <xf numFmtId="178" fontId="6" fillId="0" borderId="17" xfId="58" applyNumberFormat="1" applyFont="1" applyFill="1" applyBorder="1" applyAlignment="1">
      <alignment horizontal="right" vertical="top"/>
      <protection/>
    </xf>
    <xf numFmtId="10" fontId="70" fillId="33" borderId="11"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180"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2" fontId="6" fillId="0" borderId="13" xfId="58" applyNumberFormat="1" applyFont="1" applyFill="1" applyBorder="1" applyAlignment="1">
      <alignment vertical="top"/>
      <protection/>
    </xf>
    <xf numFmtId="0" fontId="64" fillId="0" borderId="11" xfId="58" applyNumberFormat="1" applyFont="1" applyFill="1" applyBorder="1" applyAlignment="1">
      <alignment horizontal="center" vertical="top" wrapText="1"/>
      <protection/>
    </xf>
    <xf numFmtId="0" fontId="3" fillId="0" borderId="18" xfId="0" applyFont="1" applyFill="1" applyBorder="1" applyAlignment="1">
      <alignment horizontal="center" vertical="center" wrapText="1"/>
    </xf>
    <xf numFmtId="178" fontId="2" fillId="0" borderId="13" xfId="57" applyNumberFormat="1" applyFont="1" applyFill="1" applyBorder="1" applyAlignment="1" applyProtection="1">
      <alignment horizontal="right" vertical="top"/>
      <protection locked="0"/>
    </xf>
    <xf numFmtId="178" fontId="2" fillId="0" borderId="13" xfId="57" applyNumberFormat="1" applyFont="1" applyFill="1" applyBorder="1" applyAlignment="1">
      <alignment horizontal="center" vertical="top" wrapText="1"/>
      <protection/>
    </xf>
    <xf numFmtId="0" fontId="11" fillId="0" borderId="0" xfId="58" applyNumberFormat="1" applyFont="1" applyFill="1">
      <alignment/>
      <protection/>
    </xf>
    <xf numFmtId="0" fontId="17" fillId="34" borderId="13" xfId="0" applyFont="1" applyFill="1" applyBorder="1" applyAlignment="1">
      <alignment horizontal="center" vertical="center"/>
    </xf>
    <xf numFmtId="0" fontId="17" fillId="34" borderId="13" xfId="0" applyFont="1" applyFill="1" applyBorder="1" applyAlignment="1">
      <alignment horizontal="center" vertical="center" wrapText="1"/>
    </xf>
    <xf numFmtId="179" fontId="2" fillId="14" borderId="13" xfId="0" applyNumberFormat="1" applyFont="1" applyFill="1" applyBorder="1" applyAlignment="1">
      <alignment horizontal="center" vertical="center" wrapText="1"/>
    </xf>
    <xf numFmtId="0" fontId="17" fillId="14" borderId="13"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3" xfId="0" applyFont="1" applyFill="1" applyBorder="1" applyAlignment="1">
      <alignment vertical="center" wrapText="1"/>
    </xf>
    <xf numFmtId="0" fontId="18" fillId="14" borderId="13" xfId="0" applyFont="1" applyFill="1" applyBorder="1" applyAlignment="1">
      <alignment horizontal="center" vertical="center" wrapText="1"/>
    </xf>
    <xf numFmtId="0" fontId="2" fillId="0" borderId="19" xfId="58" applyNumberFormat="1" applyFont="1" applyFill="1" applyBorder="1" applyAlignment="1">
      <alignment horizontal="left" vertical="top"/>
      <protection/>
    </xf>
    <xf numFmtId="0" fontId="2" fillId="0" borderId="20" xfId="58" applyNumberFormat="1" applyFont="1" applyFill="1" applyBorder="1" applyAlignment="1">
      <alignment horizontal="left" vertical="top"/>
      <protection/>
    </xf>
    <xf numFmtId="0" fontId="3" fillId="0" borderId="21" xfId="58" applyNumberFormat="1" applyFont="1" applyFill="1" applyBorder="1" applyAlignment="1">
      <alignment vertical="top"/>
      <protection/>
    </xf>
    <xf numFmtId="0" fontId="3" fillId="0" borderId="0" xfId="58" applyNumberFormat="1" applyFont="1" applyFill="1" applyBorder="1" applyAlignment="1">
      <alignment vertical="top"/>
      <protection/>
    </xf>
    <xf numFmtId="0" fontId="6" fillId="0" borderId="22" xfId="58" applyNumberFormat="1" applyFont="1" applyFill="1" applyBorder="1" applyAlignment="1">
      <alignment vertical="top"/>
      <protection/>
    </xf>
    <xf numFmtId="0" fontId="3" fillId="0" borderId="22" xfId="58" applyNumberFormat="1" applyFont="1" applyFill="1" applyBorder="1" applyAlignment="1">
      <alignment vertical="top"/>
      <protection/>
    </xf>
    <xf numFmtId="2" fontId="6" fillId="0" borderId="19" xfId="58" applyNumberFormat="1" applyFont="1" applyFill="1" applyBorder="1" applyAlignment="1">
      <alignment vertical="top"/>
      <protection/>
    </xf>
    <xf numFmtId="0" fontId="3" fillId="0" borderId="19" xfId="58" applyNumberFormat="1" applyFont="1" applyFill="1" applyBorder="1" applyAlignment="1">
      <alignment vertical="top" wrapText="1"/>
      <protection/>
    </xf>
    <xf numFmtId="178" fontId="2" fillId="0" borderId="13" xfId="57" applyNumberFormat="1" applyFont="1" applyFill="1" applyBorder="1" applyAlignment="1" applyProtection="1">
      <alignment horizontal="center" vertical="top" wrapText="1"/>
      <protection/>
    </xf>
    <xf numFmtId="0" fontId="3" fillId="0" borderId="19" xfId="0" applyFont="1" applyFill="1" applyBorder="1" applyAlignment="1">
      <alignment horizontal="center" vertical="center" wrapText="1"/>
    </xf>
    <xf numFmtId="0" fontId="17" fillId="34" borderId="13" xfId="0" applyFont="1" applyFill="1" applyBorder="1" applyAlignment="1">
      <alignment horizontal="left" vertical="center" wrapText="1"/>
    </xf>
    <xf numFmtId="0" fontId="2" fillId="7" borderId="13" xfId="0" applyFont="1" applyFill="1" applyBorder="1" applyAlignment="1">
      <alignment horizontal="center" vertical="center" wrapText="1"/>
    </xf>
    <xf numFmtId="0" fontId="3" fillId="7" borderId="13" xfId="0" applyFont="1" applyFill="1" applyBorder="1" applyAlignment="1">
      <alignment vertical="center" wrapText="1"/>
    </xf>
    <xf numFmtId="0" fontId="3" fillId="7" borderId="23" xfId="0" applyFont="1" applyFill="1" applyBorder="1" applyAlignment="1">
      <alignment vertical="center" wrapText="1"/>
    </xf>
    <xf numFmtId="0" fontId="3" fillId="7" borderId="13" xfId="0" applyFont="1" applyFill="1" applyBorder="1" applyAlignment="1">
      <alignment horizontal="center" vertical="center" wrapText="1"/>
    </xf>
    <xf numFmtId="0" fontId="3" fillId="7" borderId="23" xfId="0" applyFont="1" applyFill="1" applyBorder="1" applyAlignment="1">
      <alignment horizontal="center" vertical="center" wrapText="1"/>
    </xf>
    <xf numFmtId="2" fontId="2" fillId="33" borderId="13" xfId="57" applyNumberFormat="1" applyFont="1" applyFill="1" applyBorder="1" applyAlignment="1" applyProtection="1">
      <alignment horizontal="center" vertical="center"/>
      <protection locked="0"/>
    </xf>
    <xf numFmtId="2" fontId="3" fillId="0" borderId="13" xfId="58" applyNumberFormat="1" applyFont="1" applyFill="1" applyBorder="1" applyAlignment="1" applyProtection="1">
      <alignment vertical="top"/>
      <protection/>
    </xf>
    <xf numFmtId="0" fontId="3" fillId="0" borderId="13" xfId="58" applyNumberFormat="1" applyFont="1" applyFill="1" applyBorder="1" applyAlignment="1" applyProtection="1">
      <alignment vertical="top"/>
      <protection/>
    </xf>
    <xf numFmtId="0" fontId="3" fillId="0" borderId="13" xfId="57" applyNumberFormat="1" applyFont="1" applyFill="1" applyBorder="1" applyAlignment="1" applyProtection="1">
      <alignment vertical="top"/>
      <protection/>
    </xf>
    <xf numFmtId="0" fontId="2" fillId="0" borderId="13" xfId="57" applyNumberFormat="1" applyFont="1" applyFill="1" applyBorder="1" applyAlignment="1" applyProtection="1">
      <alignment horizontal="left" vertical="top"/>
      <protection/>
    </xf>
    <xf numFmtId="2" fontId="3" fillId="0" borderId="13" xfId="58" applyNumberFormat="1" applyFont="1" applyFill="1" applyBorder="1" applyAlignment="1" applyProtection="1">
      <alignment horizontal="center" vertical="top"/>
      <protection/>
    </xf>
    <xf numFmtId="0" fontId="2" fillId="0" borderId="13" xfId="57" applyNumberFormat="1" applyFont="1" applyFill="1" applyBorder="1" applyAlignment="1" applyProtection="1">
      <alignment horizontal="center" vertical="top"/>
      <protection/>
    </xf>
    <xf numFmtId="0" fontId="3" fillId="0" borderId="13" xfId="58" applyNumberFormat="1" applyFont="1" applyFill="1" applyBorder="1" applyAlignment="1" applyProtection="1">
      <alignment horizontal="center" vertical="top"/>
      <protection/>
    </xf>
    <xf numFmtId="0" fontId="3" fillId="0" borderId="13" xfId="57" applyNumberFormat="1" applyFont="1" applyFill="1" applyBorder="1" applyAlignment="1" applyProtection="1">
      <alignment horizontal="center" vertical="top"/>
      <protection/>
    </xf>
    <xf numFmtId="2" fontId="2" fillId="7" borderId="13" xfId="58" applyNumberFormat="1" applyFont="1" applyFill="1" applyBorder="1" applyAlignment="1">
      <alignment horizontal="right" vertical="top"/>
      <protection/>
    </xf>
    <xf numFmtId="0" fontId="3" fillId="7" borderId="13" xfId="58" applyNumberFormat="1" applyFont="1" applyFill="1" applyBorder="1" applyAlignment="1">
      <alignment vertical="top" wrapText="1"/>
      <protection/>
    </xf>
    <xf numFmtId="0" fontId="2" fillId="0" borderId="13" xfId="0" applyFont="1" applyFill="1" applyBorder="1" applyAlignment="1">
      <alignment horizontal="center" vertical="center" wrapText="1"/>
    </xf>
    <xf numFmtId="0" fontId="3" fillId="0" borderId="13" xfId="0" applyFont="1" applyFill="1" applyBorder="1" applyAlignment="1">
      <alignment vertical="center" wrapText="1"/>
    </xf>
    <xf numFmtId="2" fontId="2" fillId="33" borderId="13" xfId="57" applyNumberFormat="1" applyFont="1" applyFill="1" applyBorder="1" applyAlignment="1" applyProtection="1">
      <alignment horizontal="right" vertical="top"/>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4"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24" xfId="58"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24" xfId="58" applyNumberFormat="1" applyFont="1" applyFill="1" applyBorder="1" applyAlignment="1" applyProtection="1">
      <alignment horizontal="left" vertical="top"/>
      <protection locked="0"/>
    </xf>
    <xf numFmtId="0" fontId="2" fillId="33" borderId="10" xfId="58" applyNumberFormat="1" applyFont="1" applyFill="1" applyBorder="1" applyAlignment="1" applyProtection="1">
      <alignment horizontal="left" vertical="top"/>
      <protection/>
    </xf>
    <xf numFmtId="0" fontId="2" fillId="0" borderId="15" xfId="58" applyNumberFormat="1" applyFont="1" applyFill="1" applyBorder="1" applyAlignment="1" applyProtection="1">
      <alignment horizontal="left" vertical="top"/>
      <protection/>
    </xf>
    <xf numFmtId="0" fontId="2" fillId="0" borderId="24" xfId="58" applyNumberFormat="1" applyFont="1" applyFill="1" applyBorder="1" applyAlignment="1" applyProtection="1">
      <alignment horizontal="left" vertical="top"/>
      <protection/>
    </xf>
    <xf numFmtId="0" fontId="10" fillId="0" borderId="0" xfId="0" applyFont="1" applyAlignment="1">
      <alignment horizontal="center" vertical="center"/>
    </xf>
    <xf numFmtId="0" fontId="12" fillId="0" borderId="10" xfId="57" applyNumberFormat="1" applyFont="1" applyFill="1" applyBorder="1" applyAlignment="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2038350</xdr:colOff>
      <xdr:row>0</xdr:row>
      <xdr:rowOff>247650</xdr:rowOff>
    </xdr:to>
    <xdr:grpSp>
      <xdr:nvGrpSpPr>
        <xdr:cNvPr id="1" name="Group 1"/>
        <xdr:cNvGrpSpPr>
          <a:grpSpLocks noChangeAspect="1"/>
        </xdr:cNvGrpSpPr>
      </xdr:nvGrpSpPr>
      <xdr:grpSpPr>
        <a:xfrm>
          <a:off x="0" y="0"/>
          <a:ext cx="3067050" cy="24765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2124075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2114550</xdr:colOff>
      <xdr:row>0</xdr:row>
      <xdr:rowOff>295275</xdr:rowOff>
    </xdr:to>
    <xdr:grpSp>
      <xdr:nvGrpSpPr>
        <xdr:cNvPr id="1" name="Group 1"/>
        <xdr:cNvGrpSpPr>
          <a:grpSpLocks noChangeAspect="1"/>
        </xdr:cNvGrpSpPr>
      </xdr:nvGrpSpPr>
      <xdr:grpSpPr>
        <a:xfrm>
          <a:off x="28575" y="47625"/>
          <a:ext cx="3057525" cy="247650"/>
          <a:chOff x="10318750" y="378069"/>
          <a:chExt cx="3122405" cy="295434"/>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2124075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D\GUWAHATI%20SMART%20CITY\Biotoilet\RETENDER-PARAG\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D\GUWAHATI%20SMART%20CITY\Biotoilet\RETENDER-PARAG\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II19"/>
  <sheetViews>
    <sheetView view="pageBreakPreview" zoomScale="80" zoomScaleNormal="80" zoomScaleSheetLayoutView="80" zoomScalePageLayoutView="0" workbookViewId="0" topLeftCell="A5">
      <selection activeCell="BF10" sqref="BF10"/>
    </sheetView>
  </sheetViews>
  <sheetFormatPr defaultColWidth="9.140625" defaultRowHeight="15"/>
  <cols>
    <col min="1" max="1" width="15.421875" style="47" customWidth="1"/>
    <col min="2" max="2" width="47.8515625" style="47" customWidth="1"/>
    <col min="3" max="3" width="20.421875" style="47" hidden="1" customWidth="1"/>
    <col min="4" max="4" width="14.57421875" style="47" hidden="1" customWidth="1"/>
    <col min="5" max="5" width="11.28125" style="47" hidden="1" customWidth="1"/>
    <col min="6" max="6" width="14.421875" style="47" hidden="1" customWidth="1"/>
    <col min="7" max="7" width="14.140625" style="47" hidden="1" customWidth="1"/>
    <col min="8" max="9" width="12.140625" style="47" hidden="1" customWidth="1"/>
    <col min="10" max="10" width="9.00390625" style="47" hidden="1" customWidth="1"/>
    <col min="11" max="11" width="19.57421875" style="47" hidden="1" customWidth="1"/>
    <col min="12" max="12" width="14.28125" style="47" hidden="1" customWidth="1"/>
    <col min="13" max="13" width="19.00390625" style="47" hidden="1" customWidth="1"/>
    <col min="14" max="14" width="15.28125" style="61" hidden="1" customWidth="1"/>
    <col min="15" max="15" width="14.28125" style="47" hidden="1" customWidth="1"/>
    <col min="16" max="16" width="17.28125" style="47" hidden="1" customWidth="1"/>
    <col min="17" max="17" width="18.421875" style="47" hidden="1" customWidth="1"/>
    <col min="18" max="18" width="17.421875" style="47" hidden="1" customWidth="1"/>
    <col min="19" max="19" width="14.7109375" style="47" hidden="1" customWidth="1"/>
    <col min="20" max="20" width="14.8515625" style="47" hidden="1" customWidth="1"/>
    <col min="21" max="21" width="16.421875" style="47" hidden="1" customWidth="1"/>
    <col min="22" max="22" width="13.00390625" style="47" hidden="1" customWidth="1"/>
    <col min="23" max="51" width="9.140625" style="47" hidden="1" customWidth="1"/>
    <col min="52" max="52" width="10.28125" style="47" hidden="1" customWidth="1"/>
    <col min="53" max="53" width="20.28125" style="47" customWidth="1"/>
    <col min="54" max="54" width="18.8515625" style="47" customWidth="1"/>
    <col min="55" max="55" width="43.57421875" style="47" customWidth="1"/>
    <col min="56" max="235" width="9.140625" style="47" customWidth="1"/>
    <col min="236" max="238" width="0" style="47" hidden="1" customWidth="1"/>
    <col min="239" max="243" width="0" style="49" hidden="1" customWidth="1"/>
    <col min="244" max="244" width="0" style="47" hidden="1" customWidth="1"/>
    <col min="245" max="16384" width="9.140625" style="47" customWidth="1"/>
  </cols>
  <sheetData>
    <row r="1" spans="1:243" s="1" customFormat="1" ht="25.5" customHeight="1">
      <c r="A1" s="105" t="s">
        <v>66</v>
      </c>
      <c r="B1" s="105"/>
      <c r="C1" s="105"/>
      <c r="D1" s="105"/>
      <c r="E1" s="105"/>
      <c r="F1" s="105"/>
      <c r="G1" s="105"/>
      <c r="H1" s="105"/>
      <c r="I1" s="105"/>
      <c r="J1" s="105"/>
      <c r="K1" s="105"/>
      <c r="L1" s="105"/>
      <c r="O1" s="2"/>
      <c r="P1" s="2"/>
      <c r="Q1" s="3"/>
      <c r="IE1" s="3"/>
      <c r="IF1" s="3"/>
      <c r="IG1" s="3"/>
      <c r="IH1" s="3"/>
      <c r="II1" s="3"/>
    </row>
    <row r="2" spans="1:17" s="1" customFormat="1" ht="25.5" customHeight="1" hidden="1">
      <c r="A2" s="4" t="s">
        <v>3</v>
      </c>
      <c r="B2" s="4" t="s">
        <v>4</v>
      </c>
      <c r="C2" s="53" t="s">
        <v>5</v>
      </c>
      <c r="D2" s="53"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106" t="s">
        <v>52</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IE4" s="7"/>
      <c r="IF4" s="7"/>
      <c r="IG4" s="7"/>
      <c r="IH4" s="7"/>
      <c r="II4" s="7"/>
    </row>
    <row r="5" spans="1:243" s="6" customFormat="1" ht="30.75" customHeight="1">
      <c r="A5" s="106" t="s">
        <v>211</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IE5" s="7"/>
      <c r="IF5" s="7"/>
      <c r="IG5" s="7"/>
      <c r="IH5" s="7"/>
      <c r="II5" s="7"/>
    </row>
    <row r="6" spans="1:243" s="6" customFormat="1" ht="30.75" customHeight="1">
      <c r="A6" s="106" t="s">
        <v>212</v>
      </c>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IE6" s="7"/>
      <c r="IF6" s="7"/>
      <c r="IG6" s="7"/>
      <c r="IH6" s="7"/>
      <c r="II6" s="7"/>
    </row>
    <row r="7" spans="1:243" s="6" customFormat="1" ht="29.25" customHeight="1" hidden="1">
      <c r="A7" s="107" t="s">
        <v>10</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IE7" s="7"/>
      <c r="IF7" s="7"/>
      <c r="IG7" s="7"/>
      <c r="IH7" s="7"/>
      <c r="II7" s="7"/>
    </row>
    <row r="8" spans="1:243" s="9" customFormat="1" ht="61.5" customHeight="1">
      <c r="A8" s="8" t="s">
        <v>48</v>
      </c>
      <c r="B8" s="108"/>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10"/>
      <c r="IE8" s="10"/>
      <c r="IF8" s="10"/>
      <c r="IG8" s="10"/>
      <c r="IH8" s="10"/>
      <c r="II8" s="10"/>
    </row>
    <row r="9" spans="1:243" s="11" customFormat="1" ht="53.25" customHeight="1">
      <c r="A9" s="99" t="s">
        <v>11</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1"/>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52.5" customHeight="1">
      <c r="A11" s="13" t="s">
        <v>0</v>
      </c>
      <c r="B11" s="13" t="s">
        <v>18</v>
      </c>
      <c r="C11" s="13" t="s">
        <v>1</v>
      </c>
      <c r="D11" s="13" t="s">
        <v>19</v>
      </c>
      <c r="E11" s="13" t="s">
        <v>20</v>
      </c>
      <c r="F11" s="13" t="s">
        <v>60</v>
      </c>
      <c r="G11" s="13"/>
      <c r="H11" s="13"/>
      <c r="I11" s="13" t="s">
        <v>21</v>
      </c>
      <c r="J11" s="13" t="s">
        <v>22</v>
      </c>
      <c r="K11" s="13" t="s">
        <v>23</v>
      </c>
      <c r="L11" s="13" t="s">
        <v>24</v>
      </c>
      <c r="M11" s="16" t="s">
        <v>61</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7" t="s">
        <v>69</v>
      </c>
      <c r="BB11" s="17" t="s">
        <v>32</v>
      </c>
      <c r="BC11" s="17" t="s">
        <v>33</v>
      </c>
      <c r="IE11" s="15"/>
      <c r="IF11" s="15"/>
      <c r="IG11" s="15"/>
      <c r="IH11" s="15"/>
      <c r="II11" s="15"/>
    </row>
    <row r="12" spans="1:243" s="14" customFormat="1" ht="18.75" customHeight="1">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3</v>
      </c>
      <c r="BB12" s="18">
        <v>54</v>
      </c>
      <c r="BC12" s="18">
        <v>4</v>
      </c>
      <c r="IE12" s="15"/>
      <c r="IF12" s="15"/>
      <c r="IG12" s="15"/>
      <c r="IH12" s="15"/>
      <c r="II12" s="15"/>
    </row>
    <row r="13" spans="1:243" s="26" customFormat="1" ht="37.5" customHeight="1">
      <c r="A13" s="96">
        <v>1</v>
      </c>
      <c r="B13" s="97" t="s">
        <v>62</v>
      </c>
      <c r="C13" s="19" t="s">
        <v>63</v>
      </c>
      <c r="D13" s="54">
        <v>1</v>
      </c>
      <c r="E13" s="21" t="s">
        <v>38</v>
      </c>
      <c r="F13" s="55"/>
      <c r="G13" s="28"/>
      <c r="H13" s="22"/>
      <c r="I13" s="20" t="s">
        <v>39</v>
      </c>
      <c r="J13" s="23">
        <f>IF(I13="Less(-)",-1,1)</f>
        <v>1</v>
      </c>
      <c r="K13" s="24" t="s">
        <v>45</v>
      </c>
      <c r="L13" s="24" t="s">
        <v>7</v>
      </c>
      <c r="M13" s="98">
        <f>N13</f>
        <v>0</v>
      </c>
      <c r="N13" s="59">
        <f>'Schedule A'!BA15</f>
        <v>0</v>
      </c>
      <c r="O13" s="59"/>
      <c r="P13" s="77"/>
      <c r="Q13" s="59"/>
      <c r="R13" s="59"/>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85">
        <f>'Schedule A'!BA15</f>
        <v>0</v>
      </c>
      <c r="BB13" s="94">
        <f>BA13</f>
        <v>0</v>
      </c>
      <c r="BC13" s="95" t="str">
        <f>SpellNumber(L13,BB13)</f>
        <v>INR Zero Only</v>
      </c>
      <c r="IE13" s="27">
        <v>1.01</v>
      </c>
      <c r="IF13" s="27" t="s">
        <v>40</v>
      </c>
      <c r="IG13" s="27" t="s">
        <v>36</v>
      </c>
      <c r="IH13" s="27">
        <v>123.223</v>
      </c>
      <c r="II13" s="27" t="s">
        <v>38</v>
      </c>
    </row>
    <row r="14" spans="1:243" s="26" customFormat="1" ht="37.5" customHeight="1">
      <c r="A14" s="96">
        <v>2</v>
      </c>
      <c r="B14" s="97" t="s">
        <v>67</v>
      </c>
      <c r="C14" s="19" t="s">
        <v>54</v>
      </c>
      <c r="D14" s="54">
        <v>1</v>
      </c>
      <c r="E14" s="21" t="s">
        <v>38</v>
      </c>
      <c r="F14" s="55"/>
      <c r="G14" s="28"/>
      <c r="H14" s="28"/>
      <c r="I14" s="20" t="s">
        <v>39</v>
      </c>
      <c r="J14" s="23">
        <f>IF(I14="Less(-)",-1,1)</f>
        <v>1</v>
      </c>
      <c r="K14" s="24" t="s">
        <v>45</v>
      </c>
      <c r="L14" s="24" t="s">
        <v>7</v>
      </c>
      <c r="M14" s="98">
        <f>N14</f>
        <v>0</v>
      </c>
      <c r="N14" s="59">
        <f>'Schedule B'!BA150</f>
        <v>0</v>
      </c>
      <c r="O14" s="59"/>
      <c r="P14" s="77"/>
      <c r="Q14" s="59"/>
      <c r="R14" s="59"/>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85">
        <f>'Schedule B'!BA150</f>
        <v>0</v>
      </c>
      <c r="BB14" s="94">
        <f>BA14</f>
        <v>0</v>
      </c>
      <c r="BC14" s="95" t="str">
        <f>SpellNumber(L14,BB14)</f>
        <v>INR Zero Only</v>
      </c>
      <c r="IE14" s="27">
        <v>1.02</v>
      </c>
      <c r="IF14" s="27" t="s">
        <v>41</v>
      </c>
      <c r="IG14" s="27" t="s">
        <v>64</v>
      </c>
      <c r="IH14" s="27">
        <v>213</v>
      </c>
      <c r="II14" s="27" t="s">
        <v>38</v>
      </c>
    </row>
    <row r="15" spans="1:243" s="26" customFormat="1" ht="33.75" customHeight="1">
      <c r="A15" s="96">
        <v>3</v>
      </c>
      <c r="B15" s="97" t="s">
        <v>68</v>
      </c>
      <c r="C15" s="19" t="s">
        <v>55</v>
      </c>
      <c r="D15" s="54">
        <v>1</v>
      </c>
      <c r="E15" s="21" t="s">
        <v>38</v>
      </c>
      <c r="F15" s="55"/>
      <c r="G15" s="28"/>
      <c r="H15" s="28"/>
      <c r="I15" s="20" t="s">
        <v>39</v>
      </c>
      <c r="J15" s="23">
        <f>IF(I15="Less(-)",-1,1)</f>
        <v>1</v>
      </c>
      <c r="K15" s="24" t="s">
        <v>45</v>
      </c>
      <c r="L15" s="24" t="s">
        <v>7</v>
      </c>
      <c r="M15" s="98">
        <f>N15</f>
        <v>0</v>
      </c>
      <c r="N15" s="59">
        <f>'Schedule C'!BA37</f>
        <v>0</v>
      </c>
      <c r="O15" s="59"/>
      <c r="P15" s="77"/>
      <c r="Q15" s="59"/>
      <c r="R15" s="59"/>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85">
        <f>'Schedule C'!BA37</f>
        <v>0</v>
      </c>
      <c r="BB15" s="94">
        <f>BA15</f>
        <v>0</v>
      </c>
      <c r="BC15" s="95" t="str">
        <f>SpellNumber(L15,BB15)</f>
        <v>INR Zero Only</v>
      </c>
      <c r="IE15" s="27">
        <v>2</v>
      </c>
      <c r="IF15" s="27" t="s">
        <v>35</v>
      </c>
      <c r="IG15" s="27" t="s">
        <v>65</v>
      </c>
      <c r="IH15" s="27">
        <v>10</v>
      </c>
      <c r="II15" s="27" t="s">
        <v>38</v>
      </c>
    </row>
    <row r="16" spans="1:243" s="26" customFormat="1" ht="54.75" customHeight="1">
      <c r="A16" s="69" t="s">
        <v>43</v>
      </c>
      <c r="B16" s="70"/>
      <c r="C16" s="71"/>
      <c r="D16" s="72"/>
      <c r="E16" s="72"/>
      <c r="F16" s="72"/>
      <c r="G16" s="72"/>
      <c r="H16" s="73"/>
      <c r="I16" s="73"/>
      <c r="J16" s="73"/>
      <c r="K16" s="73"/>
      <c r="L16" s="74"/>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75">
        <f>SUM(BA13:BA15)</f>
        <v>0</v>
      </c>
      <c r="BB16" s="75">
        <f>SUM(BB13:BB15)</f>
        <v>0</v>
      </c>
      <c r="BC16" s="76" t="str">
        <f>SpellNumber($E$2,BB16)</f>
        <v>INR Zero Only</v>
      </c>
      <c r="IE16" s="27">
        <v>4</v>
      </c>
      <c r="IF16" s="27" t="s">
        <v>41</v>
      </c>
      <c r="IG16" s="27" t="s">
        <v>42</v>
      </c>
      <c r="IH16" s="27">
        <v>10</v>
      </c>
      <c r="II16" s="27" t="s">
        <v>38</v>
      </c>
    </row>
    <row r="17" spans="1:243" s="45" customFormat="1" ht="39" customHeight="1" hidden="1">
      <c r="A17" s="30" t="s">
        <v>47</v>
      </c>
      <c r="B17" s="36"/>
      <c r="C17" s="37"/>
      <c r="D17" s="38"/>
      <c r="E17" s="39" t="s">
        <v>44</v>
      </c>
      <c r="F17" s="52"/>
      <c r="G17" s="40"/>
      <c r="H17" s="41"/>
      <c r="I17" s="41"/>
      <c r="J17" s="41"/>
      <c r="K17" s="42"/>
      <c r="L17" s="43"/>
      <c r="M17" s="44"/>
      <c r="O17" s="26"/>
      <c r="P17" s="26"/>
      <c r="Q17" s="26"/>
      <c r="R17" s="26"/>
      <c r="S17" s="26"/>
      <c r="BA17" s="50">
        <f>IF(ISBLANK(F17),0,IF(E17="Excess (+)",ROUND(BA16+(BA16*F17),2),IF(E17="Less (-)",ROUND(BA16+(BA16*F17*(-1)),2),0)))</f>
        <v>0</v>
      </c>
      <c r="BB17" s="51">
        <f>ROUND(BA17,0)</f>
        <v>0</v>
      </c>
      <c r="BC17" s="25" t="str">
        <f>SpellNumber(L17,BB17)</f>
        <v> Zero Only</v>
      </c>
      <c r="IE17" s="46"/>
      <c r="IF17" s="46"/>
      <c r="IG17" s="46"/>
      <c r="IH17" s="46"/>
      <c r="II17" s="46"/>
    </row>
    <row r="18" spans="1:243" s="45" customFormat="1" ht="29.25" customHeight="1">
      <c r="A18" s="29" t="s">
        <v>46</v>
      </c>
      <c r="B18" s="29"/>
      <c r="C18" s="102" t="str">
        <f>SpellNumber($E$2,BB16)</f>
        <v>INR Zero Only</v>
      </c>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4"/>
      <c r="IE18" s="46"/>
      <c r="IF18" s="46"/>
      <c r="IG18" s="46"/>
      <c r="IH18" s="46"/>
      <c r="II18" s="46"/>
    </row>
    <row r="19" spans="3:243" s="14" customFormat="1" ht="15">
      <c r="C19" s="47"/>
      <c r="D19" s="47"/>
      <c r="E19" s="47"/>
      <c r="F19" s="47"/>
      <c r="G19" s="47"/>
      <c r="H19" s="47"/>
      <c r="I19" s="47"/>
      <c r="J19" s="47"/>
      <c r="K19" s="47"/>
      <c r="L19" s="47"/>
      <c r="M19" s="47"/>
      <c r="O19" s="47"/>
      <c r="BA19" s="47"/>
      <c r="BC19" s="47"/>
      <c r="IE19" s="15"/>
      <c r="IF19" s="15"/>
      <c r="IG19" s="15"/>
      <c r="IH19" s="15"/>
      <c r="II19" s="15"/>
    </row>
  </sheetData>
  <sheetProtection password="CF6C" sheet="1"/>
  <mergeCells count="8">
    <mergeCell ref="A9:BC9"/>
    <mergeCell ref="C18:BC18"/>
    <mergeCell ref="A1:L1"/>
    <mergeCell ref="A4:BC4"/>
    <mergeCell ref="A5:BC5"/>
    <mergeCell ref="A6:BC6"/>
    <mergeCell ref="A7:BC7"/>
    <mergeCell ref="B8:BC8"/>
  </mergeCells>
  <dataValidations count="21">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allowBlank="1" showInputMessage="1" showErrorMessage="1" promptTitle="Units" prompt="Please enter Units in text" sqref="E13:E15"/>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allowBlank="1" showInputMessage="1" showErrorMessage="1" promptTitle="Itemcode/Make" prompt="Please enter text" sqref="C13:C15"/>
    <dataValidation type="decimal" allowBlank="1" showInputMessage="1" showErrorMessage="1" errorTitle="Invalid Entry" error="Only Numeric Values are allowed. " sqref="A13:A15">
      <formula1>0</formula1>
      <formula2>999999999999999</formula2>
    </dataValidation>
    <dataValidation type="list" showInputMessage="1" showErrorMessage="1" sqref="I13:I15">
      <formula1>"Excess(+), Less(-)"</formula1>
    </dataValidation>
    <dataValidation allowBlank="1" showInputMessage="1" showErrorMessage="1" promptTitle="Addition / Deduction" prompt="Please Choose the correct One" sqref="J13:J15"/>
    <dataValidation type="decimal" allowBlank="1" showInputMessage="1" showErrorMessage="1" promptTitle="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K13:K15">
      <formula1>"Partial Conversion, Full Conversion"</formula1>
    </dataValidation>
    <dataValidation type="list" allowBlank="1" showInputMessage="1" showErrorMessage="1" sqref="C2">
      <formula1>"Normal, SingleWindow, Alternate"</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allowBlank="1" showInputMessage="1" showErrorMessage="1" sqref="L13 L14 L15">
      <formula1>"INR"</formula1>
    </dataValidation>
  </dataValidations>
  <printOptions/>
  <pageMargins left="0.7" right="0.7" top="0.75" bottom="0.75" header="0.3" footer="0.3"/>
  <pageSetup orientation="portrait" paperSize="9" scale="59" r:id="rId2"/>
  <drawing r:id="rId1"/>
</worksheet>
</file>

<file path=xl/worksheets/sheet2.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55" zoomScaleNormal="63" zoomScaleSheetLayoutView="55" zoomScalePageLayoutView="0" workbookViewId="0" topLeftCell="A1">
      <selection activeCell="B21" sqref="B21"/>
    </sheetView>
  </sheetViews>
  <sheetFormatPr defaultColWidth="9.140625" defaultRowHeight="15"/>
  <cols>
    <col min="1" max="1" width="14.57421875" style="47" customWidth="1"/>
    <col min="2" max="2" width="164.140625" style="47" customWidth="1"/>
    <col min="3" max="3" width="10.140625" style="47" hidden="1" customWidth="1"/>
    <col min="4" max="4" width="14.57421875" style="47" customWidth="1"/>
    <col min="5" max="5" width="11.28125" style="47" customWidth="1"/>
    <col min="6" max="6" width="14.421875" style="47" hidden="1" customWidth="1"/>
    <col min="7" max="7" width="14.140625" style="47" hidden="1" customWidth="1"/>
    <col min="8" max="9" width="12.140625" style="47" hidden="1" customWidth="1"/>
    <col min="10" max="10" width="9.00390625" style="47" hidden="1" customWidth="1"/>
    <col min="11" max="11" width="19.57421875" style="47" hidden="1" customWidth="1"/>
    <col min="12" max="12" width="14.28125" style="47" hidden="1" customWidth="1"/>
    <col min="13" max="13" width="19.00390625" style="47" customWidth="1"/>
    <col min="14" max="14" width="15.28125" style="48" hidden="1" customWidth="1"/>
    <col min="15" max="15" width="14.28125" style="47" hidden="1" customWidth="1"/>
    <col min="16" max="16" width="17.28125" style="47" hidden="1" customWidth="1"/>
    <col min="17" max="17" width="18.421875" style="47" hidden="1" customWidth="1"/>
    <col min="18" max="18" width="17.421875" style="47" hidden="1" customWidth="1"/>
    <col min="19" max="19" width="14.7109375" style="47" hidden="1" customWidth="1"/>
    <col min="20" max="20" width="14.8515625" style="47" hidden="1" customWidth="1"/>
    <col min="21" max="21" width="16.421875" style="47" hidden="1" customWidth="1"/>
    <col min="22" max="22" width="13.00390625" style="47" hidden="1" customWidth="1"/>
    <col min="23" max="51" width="9.140625" style="47" hidden="1" customWidth="1"/>
    <col min="52" max="52" width="10.28125" style="47" hidden="1" customWidth="1"/>
    <col min="53" max="53" width="20.28125" style="47" customWidth="1"/>
    <col min="54" max="54" width="18.8515625" style="47" hidden="1" customWidth="1"/>
    <col min="55" max="55" width="37.421875" style="47" customWidth="1"/>
    <col min="56" max="238" width="9.140625" style="47" customWidth="1"/>
    <col min="239" max="243" width="9.140625" style="49" customWidth="1"/>
    <col min="244" max="16384" width="9.140625" style="47" customWidth="1"/>
  </cols>
  <sheetData>
    <row r="1" spans="1:243" s="1" customFormat="1" ht="25.5" customHeight="1">
      <c r="A1" s="105" t="s">
        <v>57</v>
      </c>
      <c r="B1" s="105"/>
      <c r="C1" s="105"/>
      <c r="D1" s="105"/>
      <c r="E1" s="105"/>
      <c r="F1" s="105"/>
      <c r="G1" s="105"/>
      <c r="H1" s="105"/>
      <c r="I1" s="105"/>
      <c r="J1" s="105"/>
      <c r="K1" s="105"/>
      <c r="L1" s="105"/>
      <c r="O1" s="2"/>
      <c r="P1" s="2"/>
      <c r="Q1" s="3"/>
      <c r="IE1" s="3"/>
      <c r="IF1" s="3"/>
      <c r="IG1" s="3"/>
      <c r="IH1" s="3"/>
      <c r="II1" s="3"/>
    </row>
    <row r="2" spans="1:17" s="1" customFormat="1" ht="25.5" customHeight="1" hidden="1">
      <c r="A2" s="4" t="s">
        <v>3</v>
      </c>
      <c r="B2" s="4" t="s">
        <v>4</v>
      </c>
      <c r="C2" s="53" t="s">
        <v>5</v>
      </c>
      <c r="D2" s="53"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106" t="s">
        <v>52</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IE4" s="7"/>
      <c r="IF4" s="7"/>
      <c r="IG4" s="7"/>
      <c r="IH4" s="7"/>
      <c r="II4" s="7"/>
    </row>
    <row r="5" spans="1:243" s="6" customFormat="1" ht="30.75" customHeight="1">
      <c r="A5" s="106" t="s">
        <v>213</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IE5" s="7"/>
      <c r="IF5" s="7"/>
      <c r="IG5" s="7"/>
      <c r="IH5" s="7"/>
      <c r="II5" s="7"/>
    </row>
    <row r="6" spans="1:243" s="6" customFormat="1" ht="30.75" customHeight="1">
      <c r="A6" s="106" t="s">
        <v>212</v>
      </c>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IE6" s="7"/>
      <c r="IF6" s="7"/>
      <c r="IG6" s="7"/>
      <c r="IH6" s="7"/>
      <c r="II6" s="7"/>
    </row>
    <row r="7" spans="1:243" s="6" customFormat="1" ht="29.25" customHeight="1" hidden="1">
      <c r="A7" s="107" t="s">
        <v>10</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IE7" s="7"/>
      <c r="IF7" s="7"/>
      <c r="IG7" s="7"/>
      <c r="IH7" s="7"/>
      <c r="II7" s="7"/>
    </row>
    <row r="8" spans="1:243" s="9" customFormat="1" ht="87" customHeight="1" hidden="1">
      <c r="A8" s="8" t="s">
        <v>48</v>
      </c>
      <c r="B8" s="111">
        <f>BoQ1!B8</f>
        <v>0</v>
      </c>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3"/>
      <c r="IE8" s="10"/>
      <c r="IF8" s="10"/>
      <c r="IG8" s="10"/>
      <c r="IH8" s="10"/>
      <c r="II8" s="10"/>
    </row>
    <row r="9" spans="1:243" s="11" customFormat="1" ht="61.5" customHeight="1">
      <c r="A9" s="99" t="s">
        <v>11</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1"/>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06.5" customHeight="1">
      <c r="A11" s="13" t="s">
        <v>0</v>
      </c>
      <c r="B11" s="13" t="s">
        <v>18</v>
      </c>
      <c r="C11" s="13" t="s">
        <v>1</v>
      </c>
      <c r="D11" s="13" t="s">
        <v>19</v>
      </c>
      <c r="E11" s="13" t="s">
        <v>20</v>
      </c>
      <c r="F11" s="13" t="s">
        <v>49</v>
      </c>
      <c r="G11" s="13"/>
      <c r="H11" s="13"/>
      <c r="I11" s="13" t="s">
        <v>21</v>
      </c>
      <c r="J11" s="13" t="s">
        <v>22</v>
      </c>
      <c r="K11" s="13" t="s">
        <v>23</v>
      </c>
      <c r="L11" s="13" t="s">
        <v>24</v>
      </c>
      <c r="M11" s="16" t="s">
        <v>51</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7" t="s">
        <v>50</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6" customFormat="1" ht="33" customHeight="1">
      <c r="A13" s="62"/>
      <c r="B13" s="79" t="s">
        <v>363</v>
      </c>
      <c r="C13" s="19" t="s">
        <v>34</v>
      </c>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IE13" s="27">
        <v>1</v>
      </c>
      <c r="IF13" s="27" t="s">
        <v>35</v>
      </c>
      <c r="IG13" s="27" t="s">
        <v>36</v>
      </c>
      <c r="IH13" s="27">
        <v>10</v>
      </c>
      <c r="II13" s="27" t="s">
        <v>37</v>
      </c>
    </row>
    <row r="14" spans="1:243" s="26" customFormat="1" ht="40.5" customHeight="1">
      <c r="A14" s="80">
        <v>1.01</v>
      </c>
      <c r="B14" s="81" t="s">
        <v>362</v>
      </c>
      <c r="C14" s="19"/>
      <c r="D14" s="83">
        <v>1</v>
      </c>
      <c r="E14" s="83" t="s">
        <v>53</v>
      </c>
      <c r="F14" s="86">
        <v>100</v>
      </c>
      <c r="G14" s="22"/>
      <c r="H14" s="22"/>
      <c r="I14" s="87" t="s">
        <v>39</v>
      </c>
      <c r="J14" s="88">
        <f>IF(I14="Less(-)",-1,1)</f>
        <v>1</v>
      </c>
      <c r="K14" s="89" t="s">
        <v>45</v>
      </c>
      <c r="L14" s="89" t="s">
        <v>7</v>
      </c>
      <c r="M14" s="85"/>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f>total_amount_ba($B$2,$D$2,D14,F14,J14,K14,M14)</f>
        <v>0</v>
      </c>
      <c r="BB14" s="83">
        <f>BA14+SUM(N14:AZ14)</f>
        <v>0</v>
      </c>
      <c r="BC14" s="83" t="str">
        <f>SpellNumber(L14,BB14)</f>
        <v>INR Zero Only</v>
      </c>
      <c r="IE14" s="27"/>
      <c r="IF14" s="27"/>
      <c r="IG14" s="27"/>
      <c r="IH14" s="27"/>
      <c r="II14" s="27"/>
    </row>
    <row r="15" spans="1:243" s="26" customFormat="1" ht="33" customHeight="1">
      <c r="A15" s="29" t="s">
        <v>43</v>
      </c>
      <c r="B15" s="30"/>
      <c r="C15" s="31"/>
      <c r="D15" s="32"/>
      <c r="E15" s="32"/>
      <c r="F15" s="32"/>
      <c r="G15" s="32"/>
      <c r="H15" s="33"/>
      <c r="I15" s="33"/>
      <c r="J15" s="33"/>
      <c r="K15" s="33"/>
      <c r="L15" s="34"/>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56">
        <f>SUM(BA14:BA14)</f>
        <v>0</v>
      </c>
      <c r="BB15" s="56">
        <f>SUM(BB13:BB14)</f>
        <v>0</v>
      </c>
      <c r="BC15" s="25" t="str">
        <f>SpellNumber($E$2,BB15)</f>
        <v>INR Zero Only</v>
      </c>
      <c r="IE15" s="27">
        <v>4</v>
      </c>
      <c r="IF15" s="27" t="s">
        <v>41</v>
      </c>
      <c r="IG15" s="27" t="s">
        <v>42</v>
      </c>
      <c r="IH15" s="27">
        <v>10</v>
      </c>
      <c r="II15" s="27" t="s">
        <v>38</v>
      </c>
    </row>
    <row r="16" spans="1:243" s="45" customFormat="1" ht="39" customHeight="1" hidden="1">
      <c r="A16" s="30" t="s">
        <v>47</v>
      </c>
      <c r="B16" s="36"/>
      <c r="C16" s="37"/>
      <c r="D16" s="38"/>
      <c r="E16" s="39" t="s">
        <v>44</v>
      </c>
      <c r="F16" s="52"/>
      <c r="G16" s="40"/>
      <c r="H16" s="41"/>
      <c r="I16" s="41"/>
      <c r="J16" s="41"/>
      <c r="K16" s="42"/>
      <c r="L16" s="43"/>
      <c r="M16" s="44"/>
      <c r="O16" s="26"/>
      <c r="P16" s="26"/>
      <c r="Q16" s="26"/>
      <c r="R16" s="26"/>
      <c r="S16" s="26"/>
      <c r="BA16" s="50">
        <f>IF(ISBLANK(F16),0,IF(E16="Excess (+)",ROUND(BA15+(BA15*F16),2),IF(E16="Less (-)",ROUND(BA15+(BA15*F16*(-1)),2),0)))</f>
        <v>0</v>
      </c>
      <c r="BB16" s="51">
        <f>ROUND(BA16,0)</f>
        <v>0</v>
      </c>
      <c r="BC16" s="25" t="str">
        <f>SpellNumber(L16,BB16)</f>
        <v> Zero Only</v>
      </c>
      <c r="IE16" s="46"/>
      <c r="IF16" s="46"/>
      <c r="IG16" s="46"/>
      <c r="IH16" s="46"/>
      <c r="II16" s="46"/>
    </row>
    <row r="17" spans="1:243" s="45" customFormat="1" ht="51" customHeight="1">
      <c r="A17" s="29" t="s">
        <v>46</v>
      </c>
      <c r="B17" s="29"/>
      <c r="C17" s="102" t="str">
        <f>SpellNumber($E$2,BB15)</f>
        <v>INR Zero Only</v>
      </c>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4"/>
      <c r="IE17" s="46"/>
      <c r="IF17" s="46"/>
      <c r="IG17" s="46"/>
      <c r="IH17" s="46"/>
      <c r="II17" s="46"/>
    </row>
    <row r="18" spans="3:243" s="14" customFormat="1" ht="15">
      <c r="C18" s="47"/>
      <c r="D18" s="47"/>
      <c r="E18" s="47"/>
      <c r="F18" s="47"/>
      <c r="G18" s="47"/>
      <c r="H18" s="47"/>
      <c r="I18" s="47"/>
      <c r="J18" s="47"/>
      <c r="K18" s="47"/>
      <c r="L18" s="47"/>
      <c r="M18" s="47"/>
      <c r="O18" s="47"/>
      <c r="BA18" s="47"/>
      <c r="BC18" s="47"/>
      <c r="IE18" s="15"/>
      <c r="IF18" s="15"/>
      <c r="IG18" s="15"/>
      <c r="IH18" s="15"/>
      <c r="II18" s="15"/>
    </row>
  </sheetData>
  <sheetProtection password="CF6C" sheet="1"/>
  <mergeCells count="8">
    <mergeCell ref="C17:BC17"/>
    <mergeCell ref="A9:BC9"/>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L13: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K13:K14">
      <formula1>"Partial Conversion, Full Conversion"</formula1>
    </dataValidation>
    <dataValidation type="decimal" allowBlank="1" showInputMessage="1" showErrorMessage="1" promptTitle="Rate Entry" prompt="Please enter &quot;GST&quot; charges in Rupees for this item. " errorTitle="Invaid Entry" error="Only Numeric Values are allowed. " sqref="M14:M15">
      <formula1>0</formula1>
      <formula2>999999999999999</formula2>
    </dataValidation>
  </dataValidations>
  <printOptions horizontalCentered="1"/>
  <pageMargins left="0" right="0" top="0.7480314960629921" bottom="0.4330708661417323" header="0.31496062992125984" footer="0.31496062992125984"/>
  <pageSetup horizontalDpi="600" verticalDpi="600" orientation="landscape" paperSize="9" scale="47" r:id="rId2"/>
  <colBreaks count="1" manualBreakCount="1">
    <brk id="55" max="65535" man="1"/>
  </colBreaks>
  <drawing r:id="rId1"/>
</worksheet>
</file>

<file path=xl/worksheets/sheet3.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P6" sqref="P6"/>
    </sheetView>
  </sheetViews>
  <sheetFormatPr defaultColWidth="9.140625" defaultRowHeight="15"/>
  <sheetData>
    <row r="6" spans="5:11" ht="15">
      <c r="E6" s="114" t="s">
        <v>2</v>
      </c>
      <c r="F6" s="114"/>
      <c r="G6" s="114"/>
      <c r="H6" s="114"/>
      <c r="I6" s="114"/>
      <c r="J6" s="114"/>
      <c r="K6" s="114"/>
    </row>
    <row r="7" spans="5:11" ht="15">
      <c r="E7" s="114"/>
      <c r="F7" s="114"/>
      <c r="G7" s="114"/>
      <c r="H7" s="114"/>
      <c r="I7" s="114"/>
      <c r="J7" s="114"/>
      <c r="K7" s="114"/>
    </row>
    <row r="8" spans="5:11" ht="15">
      <c r="E8" s="114"/>
      <c r="F8" s="114"/>
      <c r="G8" s="114"/>
      <c r="H8" s="114"/>
      <c r="I8" s="114"/>
      <c r="J8" s="114"/>
      <c r="K8" s="114"/>
    </row>
    <row r="9" spans="5:11" ht="15">
      <c r="E9" s="114"/>
      <c r="F9" s="114"/>
      <c r="G9" s="114"/>
      <c r="H9" s="114"/>
      <c r="I9" s="114"/>
      <c r="J9" s="114"/>
      <c r="K9" s="114"/>
    </row>
    <row r="10" spans="5:11" ht="15">
      <c r="E10" s="114"/>
      <c r="F10" s="114"/>
      <c r="G10" s="114"/>
      <c r="H10" s="114"/>
      <c r="I10" s="114"/>
      <c r="J10" s="114"/>
      <c r="K10" s="114"/>
    </row>
    <row r="11" spans="5:11" ht="15">
      <c r="E11" s="114"/>
      <c r="F11" s="114"/>
      <c r="G11" s="114"/>
      <c r="H11" s="114"/>
      <c r="I11" s="114"/>
      <c r="J11" s="114"/>
      <c r="K11" s="114"/>
    </row>
    <row r="12" spans="5:11" ht="15">
      <c r="E12" s="114"/>
      <c r="F12" s="114"/>
      <c r="G12" s="114"/>
      <c r="H12" s="114"/>
      <c r="I12" s="114"/>
      <c r="J12" s="114"/>
      <c r="K12" s="114"/>
    </row>
    <row r="13" spans="5:11" ht="15">
      <c r="E13" s="114"/>
      <c r="F13" s="114"/>
      <c r="G13" s="114"/>
      <c r="H13" s="114"/>
      <c r="I13" s="114"/>
      <c r="J13" s="114"/>
      <c r="K13" s="114"/>
    </row>
    <row r="14" spans="5:11" ht="15">
      <c r="E14" s="114"/>
      <c r="F14" s="114"/>
      <c r="G14" s="114"/>
      <c r="H14" s="114"/>
      <c r="I14" s="114"/>
      <c r="J14" s="114"/>
      <c r="K14" s="114"/>
    </row>
  </sheetData>
  <sheetProtection/>
  <mergeCells count="1">
    <mergeCell ref="E6:K1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2">
    <tabColor theme="4" tint="-0.4999699890613556"/>
  </sheetPr>
  <dimension ref="A1:II153"/>
  <sheetViews>
    <sheetView showGridLines="0" view="pageBreakPreview" zoomScale="70" zoomScaleNormal="70" zoomScaleSheetLayoutView="70" zoomScalePageLayoutView="0" workbookViewId="0" topLeftCell="A108">
      <selection activeCell="B13" sqref="B13"/>
    </sheetView>
  </sheetViews>
  <sheetFormatPr defaultColWidth="9.140625" defaultRowHeight="15"/>
  <cols>
    <col min="1" max="1" width="14.57421875" style="47" customWidth="1"/>
    <col min="2" max="2" width="88.140625" style="47" customWidth="1"/>
    <col min="3" max="3" width="10.140625" style="47" hidden="1" customWidth="1"/>
    <col min="4" max="4" width="14.57421875" style="47" customWidth="1"/>
    <col min="5" max="5" width="11.28125" style="47" customWidth="1"/>
    <col min="6" max="6" width="14.421875" style="47" hidden="1" customWidth="1"/>
    <col min="7" max="7" width="14.140625" style="47" hidden="1" customWidth="1"/>
    <col min="8" max="9" width="12.140625" style="47" hidden="1" customWidth="1"/>
    <col min="10" max="10" width="9.00390625" style="47" hidden="1" customWidth="1"/>
    <col min="11" max="11" width="19.57421875" style="47" hidden="1" customWidth="1"/>
    <col min="12" max="12" width="14.28125" style="47" hidden="1" customWidth="1"/>
    <col min="13" max="13" width="19.00390625" style="47" customWidth="1"/>
    <col min="14" max="14" width="15.28125" style="48" hidden="1" customWidth="1"/>
    <col min="15" max="15" width="14.28125" style="47" hidden="1" customWidth="1"/>
    <col min="16" max="16" width="17.28125" style="47" hidden="1" customWidth="1"/>
    <col min="17" max="17" width="18.421875" style="47" hidden="1" customWidth="1"/>
    <col min="18" max="18" width="17.421875" style="47" hidden="1" customWidth="1"/>
    <col min="19" max="19" width="14.7109375" style="47" hidden="1" customWidth="1"/>
    <col min="20" max="20" width="14.8515625" style="47" hidden="1" customWidth="1"/>
    <col min="21" max="21" width="16.421875" style="47" hidden="1" customWidth="1"/>
    <col min="22" max="22" width="13.00390625" style="47" hidden="1" customWidth="1"/>
    <col min="23" max="51" width="9.140625" style="47" hidden="1" customWidth="1"/>
    <col min="52" max="52" width="10.28125" style="47" hidden="1" customWidth="1"/>
    <col min="53" max="53" width="20.28125" style="47" customWidth="1"/>
    <col min="54" max="54" width="18.8515625" style="47" hidden="1" customWidth="1"/>
    <col min="55" max="55" width="43.57421875" style="47" customWidth="1"/>
    <col min="56" max="238" width="9.140625" style="47" customWidth="1"/>
    <col min="239" max="243" width="9.140625" style="49" customWidth="1"/>
    <col min="244" max="16384" width="9.140625" style="47" customWidth="1"/>
  </cols>
  <sheetData>
    <row r="1" spans="1:243" s="1" customFormat="1" ht="25.5" customHeight="1">
      <c r="A1" s="105" t="s">
        <v>56</v>
      </c>
      <c r="B1" s="105"/>
      <c r="C1" s="105"/>
      <c r="D1" s="105"/>
      <c r="E1" s="105"/>
      <c r="F1" s="105"/>
      <c r="G1" s="105"/>
      <c r="H1" s="105"/>
      <c r="I1" s="105"/>
      <c r="J1" s="105"/>
      <c r="K1" s="105"/>
      <c r="L1" s="105"/>
      <c r="O1" s="2"/>
      <c r="P1" s="2"/>
      <c r="Q1" s="3"/>
      <c r="IE1" s="3"/>
      <c r="IF1" s="3"/>
      <c r="IG1" s="3"/>
      <c r="IH1" s="3"/>
      <c r="II1" s="3"/>
    </row>
    <row r="2" spans="1:17" s="1" customFormat="1" ht="25.5" customHeight="1" hidden="1">
      <c r="A2" s="4" t="s">
        <v>3</v>
      </c>
      <c r="B2" s="4" t="s">
        <v>4</v>
      </c>
      <c r="C2" s="53" t="s">
        <v>5</v>
      </c>
      <c r="D2" s="53"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106" t="s">
        <v>52</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IE4" s="7"/>
      <c r="IF4" s="7"/>
      <c r="IG4" s="7"/>
      <c r="IH4" s="7"/>
      <c r="II4" s="7"/>
    </row>
    <row r="5" spans="1:243" s="6" customFormat="1" ht="30.75" customHeight="1">
      <c r="A5" s="106" t="s">
        <v>211</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IE5" s="7"/>
      <c r="IF5" s="7"/>
      <c r="IG5" s="7"/>
      <c r="IH5" s="7"/>
      <c r="II5" s="7"/>
    </row>
    <row r="6" spans="1:243" s="6" customFormat="1" ht="30.75" customHeight="1">
      <c r="A6" s="106" t="s">
        <v>214</v>
      </c>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IE6" s="7"/>
      <c r="IF6" s="7"/>
      <c r="IG6" s="7"/>
      <c r="IH6" s="7"/>
      <c r="II6" s="7"/>
    </row>
    <row r="7" spans="1:243" s="6" customFormat="1" ht="29.25" customHeight="1" hidden="1">
      <c r="A7" s="107" t="s">
        <v>10</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IE7" s="7"/>
      <c r="IF7" s="7"/>
      <c r="IG7" s="7"/>
      <c r="IH7" s="7"/>
      <c r="II7" s="7"/>
    </row>
    <row r="8" spans="1:243" s="9" customFormat="1" ht="87" customHeight="1" hidden="1">
      <c r="A8" s="8" t="s">
        <v>48</v>
      </c>
      <c r="B8" s="111">
        <f>BoQ1!B8</f>
        <v>0</v>
      </c>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3"/>
      <c r="IE8" s="10"/>
      <c r="IF8" s="10"/>
      <c r="IG8" s="10"/>
      <c r="IH8" s="10"/>
      <c r="II8" s="10"/>
    </row>
    <row r="9" spans="1:243" s="11" customFormat="1" ht="61.5" customHeight="1">
      <c r="A9" s="115" t="s">
        <v>59</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1"/>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09.5" customHeight="1">
      <c r="A11" s="13" t="s">
        <v>0</v>
      </c>
      <c r="B11" s="13" t="s">
        <v>18</v>
      </c>
      <c r="C11" s="13" t="s">
        <v>1</v>
      </c>
      <c r="D11" s="13" t="s">
        <v>19</v>
      </c>
      <c r="E11" s="13" t="s">
        <v>20</v>
      </c>
      <c r="F11" s="13" t="s">
        <v>49</v>
      </c>
      <c r="G11" s="13"/>
      <c r="H11" s="13"/>
      <c r="I11" s="13" t="s">
        <v>21</v>
      </c>
      <c r="J11" s="13" t="s">
        <v>22</v>
      </c>
      <c r="K11" s="13" t="s">
        <v>23</v>
      </c>
      <c r="L11" s="13" t="s">
        <v>24</v>
      </c>
      <c r="M11" s="16" t="s">
        <v>51</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7" t="s">
        <v>50</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6" customFormat="1" ht="31.5">
      <c r="A13" s="62"/>
      <c r="B13" s="79" t="s">
        <v>219</v>
      </c>
      <c r="C13" s="19"/>
      <c r="D13" s="63"/>
      <c r="E13" s="63"/>
      <c r="F13" s="20"/>
      <c r="G13" s="22"/>
      <c r="H13" s="22"/>
      <c r="I13" s="20"/>
      <c r="J13" s="23"/>
      <c r="K13" s="24"/>
      <c r="L13" s="24"/>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IE13" s="27">
        <v>1</v>
      </c>
      <c r="IF13" s="27" t="s">
        <v>35</v>
      </c>
      <c r="IG13" s="27" t="s">
        <v>36</v>
      </c>
      <c r="IH13" s="27">
        <v>10</v>
      </c>
      <c r="II13" s="27" t="s">
        <v>37</v>
      </c>
    </row>
    <row r="14" spans="1:243" s="26" customFormat="1" ht="15.75">
      <c r="A14" s="64">
        <v>1</v>
      </c>
      <c r="B14" s="65" t="s">
        <v>70</v>
      </c>
      <c r="C14" s="19"/>
      <c r="D14" s="68"/>
      <c r="E14" s="65"/>
      <c r="F14" s="58"/>
      <c r="G14" s="28"/>
      <c r="H14" s="22"/>
      <c r="I14" s="20"/>
      <c r="J14" s="23"/>
      <c r="K14" s="24"/>
      <c r="L14" s="24"/>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IE14" s="27"/>
      <c r="IF14" s="27"/>
      <c r="IG14" s="27"/>
      <c r="IH14" s="27"/>
      <c r="II14" s="27"/>
    </row>
    <row r="15" spans="1:243" s="26" customFormat="1" ht="15">
      <c r="A15" s="66">
        <v>1.1</v>
      </c>
      <c r="B15" s="67" t="s">
        <v>71</v>
      </c>
      <c r="C15" s="19"/>
      <c r="D15" s="66"/>
      <c r="E15" s="66"/>
      <c r="F15" s="78"/>
      <c r="G15" s="28"/>
      <c r="H15" s="22"/>
      <c r="I15" s="20"/>
      <c r="J15" s="23"/>
      <c r="K15" s="24"/>
      <c r="L15" s="24"/>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IE15" s="27"/>
      <c r="IF15" s="27"/>
      <c r="IG15" s="27"/>
      <c r="IH15" s="27"/>
      <c r="II15" s="27"/>
    </row>
    <row r="16" spans="1:243" s="26" customFormat="1" ht="15">
      <c r="A16" s="80" t="s">
        <v>72</v>
      </c>
      <c r="B16" s="81" t="s">
        <v>229</v>
      </c>
      <c r="C16" s="19"/>
      <c r="D16" s="83">
        <v>452</v>
      </c>
      <c r="E16" s="83" t="s">
        <v>38</v>
      </c>
      <c r="F16" s="86"/>
      <c r="G16" s="22"/>
      <c r="H16" s="22"/>
      <c r="I16" s="87" t="s">
        <v>39</v>
      </c>
      <c r="J16" s="88">
        <f>IF(I16="Less(-)",-1,1)</f>
        <v>1</v>
      </c>
      <c r="K16" s="89" t="s">
        <v>45</v>
      </c>
      <c r="L16" s="89" t="s">
        <v>7</v>
      </c>
      <c r="M16" s="85"/>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f>total_amount_ba($B$2,$D$2,D16,F16,J16,K16,M16)</f>
        <v>0</v>
      </c>
      <c r="BB16" s="83">
        <f>BA16+SUM(N16:AZ16)</f>
        <v>0</v>
      </c>
      <c r="BC16" s="83" t="str">
        <f>SpellNumber(L16,BB16)</f>
        <v>INR Zero Only</v>
      </c>
      <c r="IE16" s="27"/>
      <c r="IF16" s="27"/>
      <c r="IG16" s="27"/>
      <c r="IH16" s="27"/>
      <c r="II16" s="27"/>
    </row>
    <row r="17" spans="1:243" s="26" customFormat="1" ht="15">
      <c r="A17" s="80" t="s">
        <v>73</v>
      </c>
      <c r="B17" s="81" t="s">
        <v>230</v>
      </c>
      <c r="C17" s="19"/>
      <c r="D17" s="83">
        <v>226</v>
      </c>
      <c r="E17" s="83" t="s">
        <v>38</v>
      </c>
      <c r="F17" s="86"/>
      <c r="G17" s="22"/>
      <c r="H17" s="22"/>
      <c r="I17" s="87" t="s">
        <v>39</v>
      </c>
      <c r="J17" s="88">
        <f aca="true" t="shared" si="0" ref="J17:J29">IF(I17="Less(-)",-1,1)</f>
        <v>1</v>
      </c>
      <c r="K17" s="89" t="s">
        <v>45</v>
      </c>
      <c r="L17" s="89" t="s">
        <v>7</v>
      </c>
      <c r="M17" s="85"/>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f>total_amount_ba($B$2,$D$2,D17,F17,J17,K17,M17)</f>
        <v>0</v>
      </c>
      <c r="BB17" s="83">
        <f>BA17+SUM(N17:AZ17)</f>
        <v>0</v>
      </c>
      <c r="BC17" s="83" t="str">
        <f>SpellNumber(L17,BB17)</f>
        <v>INR Zero Only</v>
      </c>
      <c r="IE17" s="27"/>
      <c r="IF17" s="27"/>
      <c r="IG17" s="27"/>
      <c r="IH17" s="27"/>
      <c r="II17" s="27"/>
    </row>
    <row r="18" spans="1:243" s="26" customFormat="1" ht="57">
      <c r="A18" s="80" t="s">
        <v>74</v>
      </c>
      <c r="B18" s="81" t="s">
        <v>251</v>
      </c>
      <c r="C18" s="19"/>
      <c r="D18" s="83">
        <v>6</v>
      </c>
      <c r="E18" s="83" t="s">
        <v>38</v>
      </c>
      <c r="F18" s="86"/>
      <c r="G18" s="22"/>
      <c r="H18" s="22"/>
      <c r="I18" s="87" t="s">
        <v>39</v>
      </c>
      <c r="J18" s="88">
        <f t="shared" si="0"/>
        <v>1</v>
      </c>
      <c r="K18" s="89" t="s">
        <v>45</v>
      </c>
      <c r="L18" s="89" t="s">
        <v>7</v>
      </c>
      <c r="M18" s="85"/>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f>total_amount_ba($B$2,$D$2,D18,F18,J18,K18,M18)</f>
        <v>0</v>
      </c>
      <c r="BB18" s="83">
        <f>BA18+SUM(N18:AZ18)</f>
        <v>0</v>
      </c>
      <c r="BC18" s="83" t="str">
        <f>SpellNumber(L18,BB18)</f>
        <v>INR Zero Only</v>
      </c>
      <c r="IE18" s="27"/>
      <c r="IF18" s="27"/>
      <c r="IG18" s="27"/>
      <c r="IH18" s="27"/>
      <c r="II18" s="27"/>
    </row>
    <row r="19" spans="1:243" s="26" customFormat="1" ht="28.5">
      <c r="A19" s="80" t="s">
        <v>75</v>
      </c>
      <c r="B19" s="81" t="s">
        <v>252</v>
      </c>
      <c r="C19" s="19"/>
      <c r="D19" s="83">
        <v>12</v>
      </c>
      <c r="E19" s="83" t="s">
        <v>38</v>
      </c>
      <c r="F19" s="86"/>
      <c r="G19" s="22"/>
      <c r="H19" s="22"/>
      <c r="I19" s="87" t="s">
        <v>39</v>
      </c>
      <c r="J19" s="88">
        <f t="shared" si="0"/>
        <v>1</v>
      </c>
      <c r="K19" s="89" t="s">
        <v>45</v>
      </c>
      <c r="L19" s="89" t="s">
        <v>7</v>
      </c>
      <c r="M19" s="85"/>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f>total_amount_ba($B$2,$D$2,D19,F19,J19,K19,M19)</f>
        <v>0</v>
      </c>
      <c r="BB19" s="83">
        <f>BA19+SUM(N19:AZ19)</f>
        <v>0</v>
      </c>
      <c r="BC19" s="83" t="str">
        <f>SpellNumber(L19,BB19)</f>
        <v>INR Zero Only</v>
      </c>
      <c r="IE19" s="27"/>
      <c r="IF19" s="27"/>
      <c r="IG19" s="27"/>
      <c r="IH19" s="27"/>
      <c r="II19" s="27"/>
    </row>
    <row r="20" spans="1:243" s="26" customFormat="1" ht="15">
      <c r="A20" s="80" t="s">
        <v>77</v>
      </c>
      <c r="B20" s="81" t="s">
        <v>253</v>
      </c>
      <c r="C20" s="19"/>
      <c r="D20" s="83">
        <v>6</v>
      </c>
      <c r="E20" s="83" t="s">
        <v>38</v>
      </c>
      <c r="F20" s="86"/>
      <c r="G20" s="22"/>
      <c r="H20" s="22"/>
      <c r="I20" s="87" t="s">
        <v>39</v>
      </c>
      <c r="J20" s="88">
        <f t="shared" si="0"/>
        <v>1</v>
      </c>
      <c r="K20" s="89" t="s">
        <v>45</v>
      </c>
      <c r="L20" s="89" t="s">
        <v>7</v>
      </c>
      <c r="M20" s="85"/>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f>total_amount_ba($B$2,$D$2,D20,F20,J20,K20,M20)</f>
        <v>0</v>
      </c>
      <c r="BB20" s="83">
        <f>BA20+SUM(N20:AZ20)</f>
        <v>0</v>
      </c>
      <c r="BC20" s="83" t="str">
        <f>SpellNumber(L20,BB20)</f>
        <v>INR Zero Only</v>
      </c>
      <c r="IE20" s="27"/>
      <c r="IF20" s="27"/>
      <c r="IG20" s="27"/>
      <c r="IH20" s="27"/>
      <c r="II20" s="27"/>
    </row>
    <row r="21" spans="1:243" s="26" customFormat="1" ht="28.5">
      <c r="A21" s="80" t="s">
        <v>78</v>
      </c>
      <c r="B21" s="81" t="s">
        <v>76</v>
      </c>
      <c r="C21" s="19"/>
      <c r="D21" s="83">
        <v>131</v>
      </c>
      <c r="E21" s="83" t="s">
        <v>38</v>
      </c>
      <c r="F21" s="86"/>
      <c r="G21" s="22"/>
      <c r="H21" s="22"/>
      <c r="I21" s="87" t="s">
        <v>39</v>
      </c>
      <c r="J21" s="88">
        <f t="shared" si="0"/>
        <v>1</v>
      </c>
      <c r="K21" s="89" t="s">
        <v>45</v>
      </c>
      <c r="L21" s="89" t="s">
        <v>7</v>
      </c>
      <c r="M21" s="85"/>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f aca="true" t="shared" si="1" ref="BA21:BA26">total_amount_ba($B$2,$D$2,D21,F21,J21,K21,M21)</f>
        <v>0</v>
      </c>
      <c r="BB21" s="83">
        <f aca="true" t="shared" si="2" ref="BB21:BB26">BA21+SUM(N21:AZ21)</f>
        <v>0</v>
      </c>
      <c r="BC21" s="83" t="str">
        <f aca="true" t="shared" si="3" ref="BC21:BC26">SpellNumber(L21,BB21)</f>
        <v>INR Zero Only</v>
      </c>
      <c r="IE21" s="27"/>
      <c r="IF21" s="27"/>
      <c r="IG21" s="27"/>
      <c r="IH21" s="27"/>
      <c r="II21" s="27"/>
    </row>
    <row r="22" spans="1:243" s="26" customFormat="1" ht="28.5">
      <c r="A22" s="80" t="s">
        <v>80</v>
      </c>
      <c r="B22" s="81" t="s">
        <v>231</v>
      </c>
      <c r="C22" s="19"/>
      <c r="D22" s="83">
        <v>6</v>
      </c>
      <c r="E22" s="83" t="s">
        <v>38</v>
      </c>
      <c r="F22" s="86"/>
      <c r="G22" s="22"/>
      <c r="H22" s="22"/>
      <c r="I22" s="87" t="s">
        <v>39</v>
      </c>
      <c r="J22" s="88">
        <f t="shared" si="0"/>
        <v>1</v>
      </c>
      <c r="K22" s="89" t="s">
        <v>45</v>
      </c>
      <c r="L22" s="89" t="s">
        <v>7</v>
      </c>
      <c r="M22" s="85"/>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f t="shared" si="1"/>
        <v>0</v>
      </c>
      <c r="BB22" s="83">
        <f t="shared" si="2"/>
        <v>0</v>
      </c>
      <c r="BC22" s="83" t="str">
        <f t="shared" si="3"/>
        <v>INR Zero Only</v>
      </c>
      <c r="IE22" s="27"/>
      <c r="IF22" s="27"/>
      <c r="IG22" s="27"/>
      <c r="IH22" s="27"/>
      <c r="II22" s="27"/>
    </row>
    <row r="23" spans="1:243" s="26" customFormat="1" ht="15">
      <c r="A23" s="80" t="s">
        <v>81</v>
      </c>
      <c r="B23" s="81" t="s">
        <v>254</v>
      </c>
      <c r="C23" s="19"/>
      <c r="D23" s="83">
        <v>131</v>
      </c>
      <c r="E23" s="83" t="s">
        <v>38</v>
      </c>
      <c r="F23" s="86"/>
      <c r="G23" s="22"/>
      <c r="H23" s="22"/>
      <c r="I23" s="87" t="s">
        <v>39</v>
      </c>
      <c r="J23" s="88">
        <f t="shared" si="0"/>
        <v>1</v>
      </c>
      <c r="K23" s="89" t="s">
        <v>45</v>
      </c>
      <c r="L23" s="89" t="s">
        <v>7</v>
      </c>
      <c r="M23" s="85"/>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f t="shared" si="1"/>
        <v>0</v>
      </c>
      <c r="BB23" s="83">
        <f t="shared" si="2"/>
        <v>0</v>
      </c>
      <c r="BC23" s="83" t="str">
        <f t="shared" si="3"/>
        <v>INR Zero Only</v>
      </c>
      <c r="IE23" s="27"/>
      <c r="IF23" s="27"/>
      <c r="IG23" s="27"/>
      <c r="IH23" s="27"/>
      <c r="II23" s="27"/>
    </row>
    <row r="24" spans="1:243" s="26" customFormat="1" ht="15">
      <c r="A24" s="80" t="s">
        <v>83</v>
      </c>
      <c r="B24" s="81" t="s">
        <v>255</v>
      </c>
      <c r="C24" s="19"/>
      <c r="D24" s="83">
        <v>6</v>
      </c>
      <c r="E24" s="83" t="s">
        <v>38</v>
      </c>
      <c r="F24" s="86"/>
      <c r="G24" s="22"/>
      <c r="H24" s="22"/>
      <c r="I24" s="87" t="s">
        <v>39</v>
      </c>
      <c r="J24" s="88">
        <f t="shared" si="0"/>
        <v>1</v>
      </c>
      <c r="K24" s="89" t="s">
        <v>45</v>
      </c>
      <c r="L24" s="89" t="s">
        <v>7</v>
      </c>
      <c r="M24" s="85"/>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f t="shared" si="1"/>
        <v>0</v>
      </c>
      <c r="BB24" s="83">
        <f t="shared" si="2"/>
        <v>0</v>
      </c>
      <c r="BC24" s="83" t="str">
        <f t="shared" si="3"/>
        <v>INR Zero Only</v>
      </c>
      <c r="IE24" s="27"/>
      <c r="IF24" s="27"/>
      <c r="IG24" s="27"/>
      <c r="IH24" s="27"/>
      <c r="II24" s="27"/>
    </row>
    <row r="25" spans="1:243" s="26" customFormat="1" ht="28.5">
      <c r="A25" s="80" t="s">
        <v>84</v>
      </c>
      <c r="B25" s="81" t="s">
        <v>79</v>
      </c>
      <c r="C25" s="19"/>
      <c r="D25" s="83">
        <f>D23+D24</f>
        <v>137</v>
      </c>
      <c r="E25" s="83" t="s">
        <v>38</v>
      </c>
      <c r="F25" s="86"/>
      <c r="G25" s="22"/>
      <c r="H25" s="22"/>
      <c r="I25" s="87" t="s">
        <v>39</v>
      </c>
      <c r="J25" s="88">
        <f t="shared" si="0"/>
        <v>1</v>
      </c>
      <c r="K25" s="89" t="s">
        <v>45</v>
      </c>
      <c r="L25" s="89" t="s">
        <v>7</v>
      </c>
      <c r="M25" s="85"/>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f t="shared" si="1"/>
        <v>0</v>
      </c>
      <c r="BB25" s="83">
        <f t="shared" si="2"/>
        <v>0</v>
      </c>
      <c r="BC25" s="83" t="str">
        <f t="shared" si="3"/>
        <v>INR Zero Only</v>
      </c>
      <c r="IE25" s="27"/>
      <c r="IF25" s="27"/>
      <c r="IG25" s="27"/>
      <c r="IH25" s="27"/>
      <c r="II25" s="27"/>
    </row>
    <row r="26" spans="1:243" s="26" customFormat="1" ht="15">
      <c r="A26" s="80" t="s">
        <v>85</v>
      </c>
      <c r="B26" s="81" t="s">
        <v>82</v>
      </c>
      <c r="C26" s="19"/>
      <c r="D26" s="83">
        <v>226</v>
      </c>
      <c r="E26" s="83" t="s">
        <v>38</v>
      </c>
      <c r="F26" s="86"/>
      <c r="G26" s="22"/>
      <c r="H26" s="22"/>
      <c r="I26" s="87" t="s">
        <v>39</v>
      </c>
      <c r="J26" s="88">
        <f t="shared" si="0"/>
        <v>1</v>
      </c>
      <c r="K26" s="89" t="s">
        <v>45</v>
      </c>
      <c r="L26" s="89" t="s">
        <v>7</v>
      </c>
      <c r="M26" s="85"/>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f t="shared" si="1"/>
        <v>0</v>
      </c>
      <c r="BB26" s="83">
        <f t="shared" si="2"/>
        <v>0</v>
      </c>
      <c r="BC26" s="83" t="str">
        <f t="shared" si="3"/>
        <v>INR Zero Only</v>
      </c>
      <c r="IE26" s="27"/>
      <c r="IF26" s="27"/>
      <c r="IG26" s="27"/>
      <c r="IH26" s="27"/>
      <c r="II26" s="27"/>
    </row>
    <row r="27" spans="1:243" s="26" customFormat="1" ht="28.5">
      <c r="A27" s="80" t="s">
        <v>256</v>
      </c>
      <c r="B27" s="81" t="s">
        <v>241</v>
      </c>
      <c r="C27" s="19"/>
      <c r="D27" s="83">
        <f>D16</f>
        <v>452</v>
      </c>
      <c r="E27" s="83" t="s">
        <v>38</v>
      </c>
      <c r="F27" s="86"/>
      <c r="G27" s="22"/>
      <c r="H27" s="22"/>
      <c r="I27" s="87" t="s">
        <v>39</v>
      </c>
      <c r="J27" s="88">
        <f t="shared" si="0"/>
        <v>1</v>
      </c>
      <c r="K27" s="89" t="s">
        <v>45</v>
      </c>
      <c r="L27" s="89" t="s">
        <v>7</v>
      </c>
      <c r="M27" s="85"/>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f>total_amount_ba($B$2,$D$2,D27,F27,J27,K27,M27)</f>
        <v>0</v>
      </c>
      <c r="BB27" s="83">
        <f aca="true" t="shared" si="4" ref="BB27:BB33">BA27+SUM(N27:AZ27)</f>
        <v>0</v>
      </c>
      <c r="BC27" s="83" t="str">
        <f>SpellNumber(L27,BB27)</f>
        <v>INR Zero Only</v>
      </c>
      <c r="IE27" s="27"/>
      <c r="IF27" s="27"/>
      <c r="IG27" s="27"/>
      <c r="IH27" s="27"/>
      <c r="II27" s="27"/>
    </row>
    <row r="28" spans="1:243" s="26" customFormat="1" ht="15">
      <c r="A28" s="80" t="s">
        <v>257</v>
      </c>
      <c r="B28" s="81" t="s">
        <v>182</v>
      </c>
      <c r="C28" s="19"/>
      <c r="D28" s="83">
        <f>D17</f>
        <v>226</v>
      </c>
      <c r="E28" s="83" t="s">
        <v>38</v>
      </c>
      <c r="F28" s="86"/>
      <c r="G28" s="22"/>
      <c r="H28" s="22"/>
      <c r="I28" s="87" t="s">
        <v>39</v>
      </c>
      <c r="J28" s="88">
        <f t="shared" si="0"/>
        <v>1</v>
      </c>
      <c r="K28" s="89" t="s">
        <v>45</v>
      </c>
      <c r="L28" s="89" t="s">
        <v>7</v>
      </c>
      <c r="M28" s="85"/>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f aca="true" t="shared" si="5" ref="BA28:BA33">total_amount_ba($B$2,$D$2,D28,F28,J28,K28,M28)</f>
        <v>0</v>
      </c>
      <c r="BB28" s="83">
        <f t="shared" si="4"/>
        <v>0</v>
      </c>
      <c r="BC28" s="83" t="str">
        <f aca="true" t="shared" si="6" ref="BC28:BC33">SpellNumber(L28,BB28)</f>
        <v>INR Zero Only</v>
      </c>
      <c r="IE28" s="27"/>
      <c r="IF28" s="27"/>
      <c r="IG28" s="27"/>
      <c r="IH28" s="27"/>
      <c r="II28" s="27"/>
    </row>
    <row r="29" spans="1:243" s="26" customFormat="1" ht="15">
      <c r="A29" s="80" t="s">
        <v>258</v>
      </c>
      <c r="B29" s="81" t="s">
        <v>259</v>
      </c>
      <c r="C29" s="19"/>
      <c r="D29" s="83">
        <v>131</v>
      </c>
      <c r="E29" s="83" t="s">
        <v>38</v>
      </c>
      <c r="F29" s="86"/>
      <c r="G29" s="22"/>
      <c r="H29" s="22"/>
      <c r="I29" s="87" t="s">
        <v>39</v>
      </c>
      <c r="J29" s="88">
        <f t="shared" si="0"/>
        <v>1</v>
      </c>
      <c r="K29" s="89" t="s">
        <v>45</v>
      </c>
      <c r="L29" s="89" t="s">
        <v>7</v>
      </c>
      <c r="M29" s="85"/>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f t="shared" si="5"/>
        <v>0</v>
      </c>
      <c r="BB29" s="83">
        <f t="shared" si="4"/>
        <v>0</v>
      </c>
      <c r="BC29" s="83" t="str">
        <f t="shared" si="6"/>
        <v>INR Zero Only</v>
      </c>
      <c r="IE29" s="27"/>
      <c r="IF29" s="27"/>
      <c r="IG29" s="27"/>
      <c r="IH29" s="27"/>
      <c r="II29" s="27"/>
    </row>
    <row r="30" spans="1:243" s="26" customFormat="1" ht="15">
      <c r="A30" s="66" t="s">
        <v>86</v>
      </c>
      <c r="B30" s="67" t="s">
        <v>87</v>
      </c>
      <c r="C30" s="19"/>
      <c r="D30" s="66"/>
      <c r="E30" s="66"/>
      <c r="F30" s="78"/>
      <c r="G30" s="28"/>
      <c r="H30" s="22"/>
      <c r="I30" s="20"/>
      <c r="J30" s="23"/>
      <c r="K30" s="24"/>
      <c r="L30" s="24"/>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f t="shared" si="4"/>
        <v>0</v>
      </c>
      <c r="BC30" s="66"/>
      <c r="IE30" s="27"/>
      <c r="IF30" s="27"/>
      <c r="IG30" s="27"/>
      <c r="IH30" s="27"/>
      <c r="II30" s="27"/>
    </row>
    <row r="31" spans="1:243" s="26" customFormat="1" ht="15">
      <c r="A31" s="80" t="s">
        <v>88</v>
      </c>
      <c r="B31" s="81" t="s">
        <v>260</v>
      </c>
      <c r="C31" s="19"/>
      <c r="D31" s="83">
        <v>64</v>
      </c>
      <c r="E31" s="83" t="s">
        <v>38</v>
      </c>
      <c r="F31" s="86"/>
      <c r="G31" s="22"/>
      <c r="H31" s="22"/>
      <c r="I31" s="87" t="s">
        <v>39</v>
      </c>
      <c r="J31" s="88">
        <f aca="true" t="shared" si="7" ref="J31:J45">IF(I31="Less(-)",-1,1)</f>
        <v>1</v>
      </c>
      <c r="K31" s="89" t="s">
        <v>45</v>
      </c>
      <c r="L31" s="89" t="s">
        <v>7</v>
      </c>
      <c r="M31" s="85"/>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f t="shared" si="5"/>
        <v>0</v>
      </c>
      <c r="BB31" s="83">
        <f t="shared" si="4"/>
        <v>0</v>
      </c>
      <c r="BC31" s="83" t="str">
        <f t="shared" si="6"/>
        <v>INR Zero Only</v>
      </c>
      <c r="IE31" s="27"/>
      <c r="IF31" s="27"/>
      <c r="IG31" s="27"/>
      <c r="IH31" s="27"/>
      <c r="II31" s="27"/>
    </row>
    <row r="32" spans="1:243" s="26" customFormat="1" ht="15">
      <c r="A32" s="80" t="s">
        <v>89</v>
      </c>
      <c r="B32" s="81" t="s">
        <v>261</v>
      </c>
      <c r="C32" s="19"/>
      <c r="D32" s="83">
        <v>226</v>
      </c>
      <c r="E32" s="83" t="s">
        <v>38</v>
      </c>
      <c r="F32" s="86"/>
      <c r="G32" s="22"/>
      <c r="H32" s="22"/>
      <c r="I32" s="87" t="s">
        <v>39</v>
      </c>
      <c r="J32" s="88">
        <f t="shared" si="7"/>
        <v>1</v>
      </c>
      <c r="K32" s="89" t="s">
        <v>45</v>
      </c>
      <c r="L32" s="89" t="s">
        <v>7</v>
      </c>
      <c r="M32" s="85"/>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f t="shared" si="5"/>
        <v>0</v>
      </c>
      <c r="BB32" s="83">
        <f t="shared" si="4"/>
        <v>0</v>
      </c>
      <c r="BC32" s="83" t="str">
        <f t="shared" si="6"/>
        <v>INR Zero Only</v>
      </c>
      <c r="IE32" s="27"/>
      <c r="IF32" s="27"/>
      <c r="IG32" s="27"/>
      <c r="IH32" s="27"/>
      <c r="II32" s="27"/>
    </row>
    <row r="33" spans="1:243" s="26" customFormat="1" ht="15">
      <c r="A33" s="80" t="s">
        <v>232</v>
      </c>
      <c r="B33" s="81" t="s">
        <v>262</v>
      </c>
      <c r="C33" s="19"/>
      <c r="D33" s="83">
        <v>226</v>
      </c>
      <c r="E33" s="83" t="s">
        <v>38</v>
      </c>
      <c r="F33" s="86"/>
      <c r="G33" s="22"/>
      <c r="H33" s="22"/>
      <c r="I33" s="87" t="s">
        <v>39</v>
      </c>
      <c r="J33" s="88">
        <f t="shared" si="7"/>
        <v>1</v>
      </c>
      <c r="K33" s="89" t="s">
        <v>45</v>
      </c>
      <c r="L33" s="89" t="s">
        <v>7</v>
      </c>
      <c r="M33" s="85"/>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f t="shared" si="5"/>
        <v>0</v>
      </c>
      <c r="BB33" s="83">
        <f t="shared" si="4"/>
        <v>0</v>
      </c>
      <c r="BC33" s="83" t="str">
        <f t="shared" si="6"/>
        <v>INR Zero Only</v>
      </c>
      <c r="IE33" s="27"/>
      <c r="IF33" s="27"/>
      <c r="IG33" s="27"/>
      <c r="IH33" s="27"/>
      <c r="II33" s="27"/>
    </row>
    <row r="34" spans="1:243" s="26" customFormat="1" ht="15">
      <c r="A34" s="80" t="s">
        <v>90</v>
      </c>
      <c r="B34" s="81" t="s">
        <v>263</v>
      </c>
      <c r="C34" s="19"/>
      <c r="D34" s="83">
        <v>452</v>
      </c>
      <c r="E34" s="83" t="s">
        <v>38</v>
      </c>
      <c r="F34" s="86"/>
      <c r="G34" s="22"/>
      <c r="H34" s="22"/>
      <c r="I34" s="87" t="s">
        <v>39</v>
      </c>
      <c r="J34" s="88">
        <f t="shared" si="7"/>
        <v>1</v>
      </c>
      <c r="K34" s="89" t="s">
        <v>45</v>
      </c>
      <c r="L34" s="89" t="s">
        <v>7</v>
      </c>
      <c r="M34" s="85"/>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f aca="true" t="shared" si="8" ref="BA34:BA40">total_amount_ba($B$2,$D$2,D34,F34,J34,K34,M34)</f>
        <v>0</v>
      </c>
      <c r="BB34" s="83">
        <f aca="true" t="shared" si="9" ref="BB34:BB40">BA34+SUM(N34:AZ34)</f>
        <v>0</v>
      </c>
      <c r="BC34" s="83" t="str">
        <f aca="true" t="shared" si="10" ref="BC34:BC40">SpellNumber(L34,BB34)</f>
        <v>INR Zero Only</v>
      </c>
      <c r="IE34" s="27"/>
      <c r="IF34" s="27"/>
      <c r="IG34" s="27"/>
      <c r="IH34" s="27"/>
      <c r="II34" s="27"/>
    </row>
    <row r="35" spans="1:243" s="26" customFormat="1" ht="15">
      <c r="A35" s="80" t="s">
        <v>233</v>
      </c>
      <c r="B35" s="81" t="s">
        <v>264</v>
      </c>
      <c r="C35" s="19"/>
      <c r="D35" s="83">
        <v>226</v>
      </c>
      <c r="E35" s="83" t="s">
        <v>38</v>
      </c>
      <c r="F35" s="86"/>
      <c r="G35" s="22"/>
      <c r="H35" s="22"/>
      <c r="I35" s="87" t="s">
        <v>39</v>
      </c>
      <c r="J35" s="88">
        <f t="shared" si="7"/>
        <v>1</v>
      </c>
      <c r="K35" s="89" t="s">
        <v>45</v>
      </c>
      <c r="L35" s="89" t="s">
        <v>7</v>
      </c>
      <c r="M35" s="85"/>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f t="shared" si="8"/>
        <v>0</v>
      </c>
      <c r="BB35" s="83">
        <f t="shared" si="9"/>
        <v>0</v>
      </c>
      <c r="BC35" s="83" t="str">
        <f t="shared" si="10"/>
        <v>INR Zero Only</v>
      </c>
      <c r="IE35" s="27"/>
      <c r="IF35" s="27"/>
      <c r="IG35" s="27"/>
      <c r="IH35" s="27"/>
      <c r="II35" s="27"/>
    </row>
    <row r="36" spans="1:243" s="26" customFormat="1" ht="15">
      <c r="A36" s="80" t="s">
        <v>234</v>
      </c>
      <c r="B36" s="81" t="s">
        <v>265</v>
      </c>
      <c r="C36" s="19"/>
      <c r="D36" s="83">
        <v>452</v>
      </c>
      <c r="E36" s="83" t="s">
        <v>38</v>
      </c>
      <c r="F36" s="86"/>
      <c r="G36" s="22"/>
      <c r="H36" s="22"/>
      <c r="I36" s="87" t="s">
        <v>39</v>
      </c>
      <c r="J36" s="88">
        <f t="shared" si="7"/>
        <v>1</v>
      </c>
      <c r="K36" s="89" t="s">
        <v>45</v>
      </c>
      <c r="L36" s="89" t="s">
        <v>7</v>
      </c>
      <c r="M36" s="85"/>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f t="shared" si="8"/>
        <v>0</v>
      </c>
      <c r="BB36" s="83">
        <f t="shared" si="9"/>
        <v>0</v>
      </c>
      <c r="BC36" s="83" t="str">
        <f t="shared" si="10"/>
        <v>INR Zero Only</v>
      </c>
      <c r="IE36" s="27"/>
      <c r="IF36" s="27"/>
      <c r="IG36" s="27"/>
      <c r="IH36" s="27"/>
      <c r="II36" s="27"/>
    </row>
    <row r="37" spans="1:243" s="26" customFormat="1" ht="15">
      <c r="A37" s="80" t="s">
        <v>266</v>
      </c>
      <c r="B37" s="81" t="s">
        <v>267</v>
      </c>
      <c r="C37" s="19"/>
      <c r="D37" s="83">
        <v>452</v>
      </c>
      <c r="E37" s="83" t="s">
        <v>38</v>
      </c>
      <c r="F37" s="86"/>
      <c r="G37" s="22"/>
      <c r="H37" s="22"/>
      <c r="I37" s="87" t="s">
        <v>39</v>
      </c>
      <c r="J37" s="88">
        <f t="shared" si="7"/>
        <v>1</v>
      </c>
      <c r="K37" s="89" t="s">
        <v>45</v>
      </c>
      <c r="L37" s="89" t="s">
        <v>7</v>
      </c>
      <c r="M37" s="85"/>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f t="shared" si="8"/>
        <v>0</v>
      </c>
      <c r="BB37" s="83">
        <f t="shared" si="9"/>
        <v>0</v>
      </c>
      <c r="BC37" s="83" t="str">
        <f t="shared" si="10"/>
        <v>INR Zero Only</v>
      </c>
      <c r="IE37" s="27"/>
      <c r="IF37" s="27"/>
      <c r="IG37" s="27"/>
      <c r="IH37" s="27"/>
      <c r="II37" s="27"/>
    </row>
    <row r="38" spans="1:243" s="26" customFormat="1" ht="15">
      <c r="A38" s="80" t="s">
        <v>268</v>
      </c>
      <c r="B38" s="81" t="s">
        <v>269</v>
      </c>
      <c r="C38" s="19"/>
      <c r="D38" s="83">
        <v>1356</v>
      </c>
      <c r="E38" s="83" t="s">
        <v>38</v>
      </c>
      <c r="F38" s="86"/>
      <c r="G38" s="22"/>
      <c r="H38" s="22"/>
      <c r="I38" s="87" t="s">
        <v>39</v>
      </c>
      <c r="J38" s="88">
        <f t="shared" si="7"/>
        <v>1</v>
      </c>
      <c r="K38" s="89" t="s">
        <v>45</v>
      </c>
      <c r="L38" s="89" t="s">
        <v>7</v>
      </c>
      <c r="M38" s="85"/>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f t="shared" si="8"/>
        <v>0</v>
      </c>
      <c r="BB38" s="83">
        <f t="shared" si="9"/>
        <v>0</v>
      </c>
      <c r="BC38" s="83" t="str">
        <f t="shared" si="10"/>
        <v>INR Zero Only</v>
      </c>
      <c r="IE38" s="27"/>
      <c r="IF38" s="27"/>
      <c r="IG38" s="27"/>
      <c r="IH38" s="27"/>
      <c r="II38" s="27"/>
    </row>
    <row r="39" spans="1:243" s="26" customFormat="1" ht="15">
      <c r="A39" s="80" t="s">
        <v>270</v>
      </c>
      <c r="B39" s="81" t="s">
        <v>271</v>
      </c>
      <c r="C39" s="19"/>
      <c r="D39" s="83">
        <v>226</v>
      </c>
      <c r="E39" s="83" t="s">
        <v>38</v>
      </c>
      <c r="F39" s="86"/>
      <c r="G39" s="22"/>
      <c r="H39" s="22"/>
      <c r="I39" s="87" t="s">
        <v>39</v>
      </c>
      <c r="J39" s="88">
        <f t="shared" si="7"/>
        <v>1</v>
      </c>
      <c r="K39" s="89" t="s">
        <v>45</v>
      </c>
      <c r="L39" s="89" t="s">
        <v>7</v>
      </c>
      <c r="M39" s="85"/>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f t="shared" si="8"/>
        <v>0</v>
      </c>
      <c r="BB39" s="83">
        <f t="shared" si="9"/>
        <v>0</v>
      </c>
      <c r="BC39" s="83" t="str">
        <f t="shared" si="10"/>
        <v>INR Zero Only</v>
      </c>
      <c r="IE39" s="27"/>
      <c r="IF39" s="27"/>
      <c r="IG39" s="27"/>
      <c r="IH39" s="27"/>
      <c r="II39" s="27"/>
    </row>
    <row r="40" spans="1:243" s="26" customFormat="1" ht="15">
      <c r="A40" s="80" t="s">
        <v>272</v>
      </c>
      <c r="B40" s="81" t="s">
        <v>273</v>
      </c>
      <c r="C40" s="19"/>
      <c r="D40" s="83">
        <v>226</v>
      </c>
      <c r="E40" s="83" t="s">
        <v>38</v>
      </c>
      <c r="F40" s="86"/>
      <c r="G40" s="22"/>
      <c r="H40" s="22"/>
      <c r="I40" s="87" t="s">
        <v>39</v>
      </c>
      <c r="J40" s="88">
        <f t="shared" si="7"/>
        <v>1</v>
      </c>
      <c r="K40" s="89" t="s">
        <v>45</v>
      </c>
      <c r="L40" s="89" t="s">
        <v>7</v>
      </c>
      <c r="M40" s="85"/>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f t="shared" si="8"/>
        <v>0</v>
      </c>
      <c r="BB40" s="83">
        <f t="shared" si="9"/>
        <v>0</v>
      </c>
      <c r="BC40" s="83" t="str">
        <f t="shared" si="10"/>
        <v>INR Zero Only</v>
      </c>
      <c r="IE40" s="27"/>
      <c r="IF40" s="27"/>
      <c r="IG40" s="27"/>
      <c r="IH40" s="27"/>
      <c r="II40" s="27"/>
    </row>
    <row r="41" spans="1:243" s="26" customFormat="1" ht="28.5">
      <c r="A41" s="80" t="s">
        <v>274</v>
      </c>
      <c r="B41" s="81" t="s">
        <v>275</v>
      </c>
      <c r="C41" s="19"/>
      <c r="D41" s="83">
        <v>64</v>
      </c>
      <c r="E41" s="83" t="s">
        <v>316</v>
      </c>
      <c r="F41" s="86"/>
      <c r="G41" s="22"/>
      <c r="H41" s="22"/>
      <c r="I41" s="87" t="s">
        <v>39</v>
      </c>
      <c r="J41" s="88">
        <f t="shared" si="7"/>
        <v>1</v>
      </c>
      <c r="K41" s="89" t="s">
        <v>45</v>
      </c>
      <c r="L41" s="89" t="s">
        <v>7</v>
      </c>
      <c r="M41" s="85"/>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f>total_amount_ba($B$2,$D$2,D41,F41,J41,K41,M41)</f>
        <v>0</v>
      </c>
      <c r="BB41" s="83">
        <f>BA41+SUM(N41:AZ41)</f>
        <v>0</v>
      </c>
      <c r="BC41" s="83" t="str">
        <f>SpellNumber(L41,BB41)</f>
        <v>INR Zero Only</v>
      </c>
      <c r="IE41" s="27"/>
      <c r="IF41" s="27"/>
      <c r="IG41" s="27"/>
      <c r="IH41" s="27"/>
      <c r="II41" s="27"/>
    </row>
    <row r="42" spans="1:243" s="26" customFormat="1" ht="15">
      <c r="A42" s="80" t="s">
        <v>276</v>
      </c>
      <c r="B42" s="81" t="s">
        <v>277</v>
      </c>
      <c r="C42" s="19"/>
      <c r="D42" s="83">
        <v>1</v>
      </c>
      <c r="E42" s="83" t="s">
        <v>317</v>
      </c>
      <c r="F42" s="86"/>
      <c r="G42" s="22"/>
      <c r="H42" s="22"/>
      <c r="I42" s="87" t="s">
        <v>39</v>
      </c>
      <c r="J42" s="88">
        <f t="shared" si="7"/>
        <v>1</v>
      </c>
      <c r="K42" s="89" t="s">
        <v>45</v>
      </c>
      <c r="L42" s="89" t="s">
        <v>7</v>
      </c>
      <c r="M42" s="85"/>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f aca="true" t="shared" si="11" ref="BA42:BA47">total_amount_ba($B$2,$D$2,D42,F42,J42,K42,M42)</f>
        <v>0</v>
      </c>
      <c r="BB42" s="83">
        <f aca="true" t="shared" si="12" ref="BB42:BB49">BA42+SUM(N42:AZ42)</f>
        <v>0</v>
      </c>
      <c r="BC42" s="83" t="str">
        <f aca="true" t="shared" si="13" ref="BC42:BC47">SpellNumber(L42,BB42)</f>
        <v>INR Zero Only</v>
      </c>
      <c r="IE42" s="27"/>
      <c r="IF42" s="27"/>
      <c r="IG42" s="27"/>
      <c r="IH42" s="27"/>
      <c r="II42" s="27"/>
    </row>
    <row r="43" spans="1:243" s="26" customFormat="1" ht="15">
      <c r="A43" s="80" t="s">
        <v>278</v>
      </c>
      <c r="B43" s="81" t="s">
        <v>279</v>
      </c>
      <c r="C43" s="19"/>
      <c r="D43" s="83">
        <v>1</v>
      </c>
      <c r="E43" s="83" t="s">
        <v>317</v>
      </c>
      <c r="F43" s="86"/>
      <c r="G43" s="22"/>
      <c r="H43" s="22"/>
      <c r="I43" s="87" t="s">
        <v>39</v>
      </c>
      <c r="J43" s="88">
        <f t="shared" si="7"/>
        <v>1</v>
      </c>
      <c r="K43" s="89" t="s">
        <v>45</v>
      </c>
      <c r="L43" s="89" t="s">
        <v>7</v>
      </c>
      <c r="M43" s="85"/>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f t="shared" si="11"/>
        <v>0</v>
      </c>
      <c r="BB43" s="83">
        <f t="shared" si="12"/>
        <v>0</v>
      </c>
      <c r="BC43" s="83" t="str">
        <f t="shared" si="13"/>
        <v>INR Zero Only</v>
      </c>
      <c r="IE43" s="27"/>
      <c r="IF43" s="27"/>
      <c r="IG43" s="27"/>
      <c r="IH43" s="27"/>
      <c r="II43" s="27"/>
    </row>
    <row r="44" spans="1:243" s="26" customFormat="1" ht="28.5">
      <c r="A44" s="80" t="s">
        <v>280</v>
      </c>
      <c r="B44" s="81" t="s">
        <v>281</v>
      </c>
      <c r="C44" s="19"/>
      <c r="D44" s="83">
        <v>1</v>
      </c>
      <c r="E44" s="83" t="s">
        <v>318</v>
      </c>
      <c r="F44" s="86"/>
      <c r="G44" s="22"/>
      <c r="H44" s="22"/>
      <c r="I44" s="87" t="s">
        <v>39</v>
      </c>
      <c r="J44" s="88">
        <f t="shared" si="7"/>
        <v>1</v>
      </c>
      <c r="K44" s="89" t="s">
        <v>45</v>
      </c>
      <c r="L44" s="89" t="s">
        <v>7</v>
      </c>
      <c r="M44" s="85"/>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f t="shared" si="11"/>
        <v>0</v>
      </c>
      <c r="BB44" s="83">
        <f t="shared" si="12"/>
        <v>0</v>
      </c>
      <c r="BC44" s="83" t="str">
        <f t="shared" si="13"/>
        <v>INR Zero Only</v>
      </c>
      <c r="IE44" s="27"/>
      <c r="IF44" s="27"/>
      <c r="IG44" s="27"/>
      <c r="IH44" s="27"/>
      <c r="II44" s="27"/>
    </row>
    <row r="45" spans="1:243" s="26" customFormat="1" ht="15">
      <c r="A45" s="80" t="s">
        <v>282</v>
      </c>
      <c r="B45" s="81" t="s">
        <v>283</v>
      </c>
      <c r="C45" s="19"/>
      <c r="D45" s="83">
        <v>1</v>
      </c>
      <c r="E45" s="83" t="s">
        <v>38</v>
      </c>
      <c r="F45" s="86"/>
      <c r="G45" s="22"/>
      <c r="H45" s="22"/>
      <c r="I45" s="87" t="s">
        <v>39</v>
      </c>
      <c r="J45" s="88">
        <f t="shared" si="7"/>
        <v>1</v>
      </c>
      <c r="K45" s="89" t="s">
        <v>45</v>
      </c>
      <c r="L45" s="89" t="s">
        <v>7</v>
      </c>
      <c r="M45" s="85"/>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f t="shared" si="11"/>
        <v>0</v>
      </c>
      <c r="BB45" s="83">
        <f t="shared" si="12"/>
        <v>0</v>
      </c>
      <c r="BC45" s="83" t="str">
        <f t="shared" si="13"/>
        <v>INR Zero Only</v>
      </c>
      <c r="IE45" s="27"/>
      <c r="IF45" s="27"/>
      <c r="IG45" s="27"/>
      <c r="IH45" s="27"/>
      <c r="II45" s="27"/>
    </row>
    <row r="46" spans="1:243" s="26" customFormat="1" ht="15">
      <c r="A46" s="66">
        <v>1.3</v>
      </c>
      <c r="B46" s="67" t="s">
        <v>91</v>
      </c>
      <c r="C46" s="19"/>
      <c r="D46" s="66"/>
      <c r="E46" s="66"/>
      <c r="F46" s="78"/>
      <c r="G46" s="28"/>
      <c r="H46" s="22"/>
      <c r="I46" s="20"/>
      <c r="J46" s="23"/>
      <c r="K46" s="24"/>
      <c r="L46" s="24"/>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f t="shared" si="12"/>
        <v>0</v>
      </c>
      <c r="BC46" s="66"/>
      <c r="IE46" s="27"/>
      <c r="IF46" s="27"/>
      <c r="IG46" s="27"/>
      <c r="IH46" s="27"/>
      <c r="II46" s="27"/>
    </row>
    <row r="47" spans="1:243" s="26" customFormat="1" ht="28.5">
      <c r="A47" s="80" t="s">
        <v>92</v>
      </c>
      <c r="B47" s="81" t="s">
        <v>284</v>
      </c>
      <c r="C47" s="19"/>
      <c r="D47" s="83">
        <v>64</v>
      </c>
      <c r="E47" s="83" t="s">
        <v>38</v>
      </c>
      <c r="F47" s="86"/>
      <c r="G47" s="22"/>
      <c r="H47" s="22"/>
      <c r="I47" s="87" t="s">
        <v>39</v>
      </c>
      <c r="J47" s="88">
        <f>IF(I47="Less(-)",-1,1)</f>
        <v>1</v>
      </c>
      <c r="K47" s="89" t="s">
        <v>45</v>
      </c>
      <c r="L47" s="89" t="s">
        <v>7</v>
      </c>
      <c r="M47" s="85"/>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f t="shared" si="11"/>
        <v>0</v>
      </c>
      <c r="BB47" s="83">
        <f t="shared" si="12"/>
        <v>0</v>
      </c>
      <c r="BC47" s="83" t="str">
        <f t="shared" si="13"/>
        <v>INR Zero Only</v>
      </c>
      <c r="IE47" s="27"/>
      <c r="IF47" s="27"/>
      <c r="IG47" s="27"/>
      <c r="IH47" s="27"/>
      <c r="II47" s="27"/>
    </row>
    <row r="48" spans="1:243" s="26" customFormat="1" ht="15">
      <c r="A48" s="80" t="s">
        <v>285</v>
      </c>
      <c r="B48" s="81" t="s">
        <v>286</v>
      </c>
      <c r="C48" s="19"/>
      <c r="D48" s="83">
        <v>1</v>
      </c>
      <c r="E48" s="83" t="s">
        <v>38</v>
      </c>
      <c r="F48" s="86"/>
      <c r="G48" s="22"/>
      <c r="H48" s="22"/>
      <c r="I48" s="87" t="s">
        <v>39</v>
      </c>
      <c r="J48" s="88">
        <f>IF(I48="Less(-)",-1,1)</f>
        <v>1</v>
      </c>
      <c r="K48" s="89" t="s">
        <v>45</v>
      </c>
      <c r="L48" s="89" t="s">
        <v>7</v>
      </c>
      <c r="M48" s="85"/>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f>total_amount_ba($B$2,$D$2,D48,F48,J48,K48,M48)</f>
        <v>0</v>
      </c>
      <c r="BB48" s="83">
        <f>BA48+SUM(N48:AZ48)</f>
        <v>0</v>
      </c>
      <c r="BC48" s="83" t="str">
        <f>SpellNumber(L48,BB48)</f>
        <v>INR Zero Only</v>
      </c>
      <c r="IE48" s="27"/>
      <c r="IF48" s="27"/>
      <c r="IG48" s="27"/>
      <c r="IH48" s="27"/>
      <c r="II48" s="27"/>
    </row>
    <row r="49" spans="1:243" s="26" customFormat="1" ht="15">
      <c r="A49" s="66">
        <v>1.4</v>
      </c>
      <c r="B49" s="67" t="s">
        <v>93</v>
      </c>
      <c r="C49" s="19"/>
      <c r="D49" s="66"/>
      <c r="E49" s="66"/>
      <c r="F49" s="78"/>
      <c r="G49" s="28"/>
      <c r="H49" s="22"/>
      <c r="I49" s="20"/>
      <c r="J49" s="23"/>
      <c r="K49" s="24"/>
      <c r="L49" s="24"/>
      <c r="M49" s="85"/>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f t="shared" si="12"/>
        <v>0</v>
      </c>
      <c r="BC49" s="66"/>
      <c r="IE49" s="27"/>
      <c r="IF49" s="27"/>
      <c r="IG49" s="27"/>
      <c r="IH49" s="27"/>
      <c r="II49" s="27"/>
    </row>
    <row r="50" spans="1:243" s="26" customFormat="1" ht="28.5">
      <c r="A50" s="80" t="s">
        <v>94</v>
      </c>
      <c r="B50" s="81" t="s">
        <v>95</v>
      </c>
      <c r="C50" s="19"/>
      <c r="D50" s="83">
        <v>1</v>
      </c>
      <c r="E50" s="83" t="s">
        <v>53</v>
      </c>
      <c r="F50" s="86"/>
      <c r="G50" s="22"/>
      <c r="H50" s="22"/>
      <c r="I50" s="87" t="s">
        <v>39</v>
      </c>
      <c r="J50" s="88">
        <f>IF(I50="Less(-)",-1,1)</f>
        <v>1</v>
      </c>
      <c r="K50" s="89" t="s">
        <v>45</v>
      </c>
      <c r="L50" s="89" t="s">
        <v>7</v>
      </c>
      <c r="M50" s="85"/>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f>total_amount_ba($B$2,$D$2,D50,F50,J50,K50,M50)</f>
        <v>0</v>
      </c>
      <c r="BB50" s="83">
        <f>BA50+SUM(N50:AZ50)</f>
        <v>0</v>
      </c>
      <c r="BC50" s="83" t="str">
        <f>SpellNumber(L50,BB50)</f>
        <v>INR Zero Only</v>
      </c>
      <c r="IE50" s="27"/>
      <c r="IF50" s="27"/>
      <c r="IG50" s="27"/>
      <c r="IH50" s="27"/>
      <c r="II50" s="27"/>
    </row>
    <row r="51" spans="1:243" s="26" customFormat="1" ht="15.75">
      <c r="A51" s="64">
        <v>2</v>
      </c>
      <c r="B51" s="65" t="s">
        <v>96</v>
      </c>
      <c r="C51" s="19"/>
      <c r="D51" s="68"/>
      <c r="E51" s="65"/>
      <c r="F51" s="78"/>
      <c r="G51" s="28"/>
      <c r="H51" s="22"/>
      <c r="I51" s="20"/>
      <c r="J51" s="23"/>
      <c r="K51" s="24"/>
      <c r="L51" s="24"/>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IE51" s="27"/>
      <c r="IF51" s="27"/>
      <c r="IG51" s="27"/>
      <c r="IH51" s="27"/>
      <c r="II51" s="27"/>
    </row>
    <row r="52" spans="1:243" s="26" customFormat="1" ht="15">
      <c r="A52" s="66">
        <v>2.1</v>
      </c>
      <c r="B52" s="67" t="s">
        <v>97</v>
      </c>
      <c r="C52" s="19"/>
      <c r="D52" s="66"/>
      <c r="E52" s="66"/>
      <c r="F52" s="78"/>
      <c r="G52" s="28"/>
      <c r="H52" s="22"/>
      <c r="I52" s="20"/>
      <c r="J52" s="23"/>
      <c r="K52" s="24"/>
      <c r="L52" s="24"/>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IE52" s="27"/>
      <c r="IF52" s="27"/>
      <c r="IG52" s="27"/>
      <c r="IH52" s="27"/>
      <c r="II52" s="27"/>
    </row>
    <row r="53" spans="1:243" s="26" customFormat="1" ht="15">
      <c r="A53" s="80" t="s">
        <v>98</v>
      </c>
      <c r="B53" s="81" t="s">
        <v>222</v>
      </c>
      <c r="C53" s="19"/>
      <c r="D53" s="83">
        <v>23</v>
      </c>
      <c r="E53" s="83" t="s">
        <v>38</v>
      </c>
      <c r="F53" s="86"/>
      <c r="G53" s="22"/>
      <c r="H53" s="22"/>
      <c r="I53" s="87" t="s">
        <v>39</v>
      </c>
      <c r="J53" s="88">
        <f aca="true" t="shared" si="14" ref="J53:J61">IF(I53="Less(-)",-1,1)</f>
        <v>1</v>
      </c>
      <c r="K53" s="89" t="s">
        <v>45</v>
      </c>
      <c r="L53" s="89" t="s">
        <v>7</v>
      </c>
      <c r="M53" s="85"/>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f>total_amount_ba($B$2,$D$2,D53,F53,J53,K53,M53)</f>
        <v>0</v>
      </c>
      <c r="BB53" s="83">
        <f>BA53+SUM(N53:AZ53)</f>
        <v>0</v>
      </c>
      <c r="BC53" s="83" t="str">
        <f>SpellNumber(L53,BB53)</f>
        <v>INR Zero Only</v>
      </c>
      <c r="IE53" s="27"/>
      <c r="IF53" s="27"/>
      <c r="IG53" s="27"/>
      <c r="IH53" s="27"/>
      <c r="II53" s="27"/>
    </row>
    <row r="54" spans="1:243" s="26" customFormat="1" ht="15">
      <c r="A54" s="80" t="s">
        <v>100</v>
      </c>
      <c r="B54" s="81" t="s">
        <v>99</v>
      </c>
      <c r="C54" s="19"/>
      <c r="D54" s="83">
        <v>1423</v>
      </c>
      <c r="E54" s="83" t="s">
        <v>38</v>
      </c>
      <c r="F54" s="86"/>
      <c r="G54" s="22"/>
      <c r="H54" s="22"/>
      <c r="I54" s="87" t="s">
        <v>39</v>
      </c>
      <c r="J54" s="88">
        <f t="shared" si="14"/>
        <v>1</v>
      </c>
      <c r="K54" s="89" t="s">
        <v>45</v>
      </c>
      <c r="L54" s="89" t="s">
        <v>7</v>
      </c>
      <c r="M54" s="85"/>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f>total_amount_ba($B$2,$D$2,D54,F54,J54,K54,M54)</f>
        <v>0</v>
      </c>
      <c r="BB54" s="83">
        <f>BA54+SUM(N54:AZ54)</f>
        <v>0</v>
      </c>
      <c r="BC54" s="83" t="str">
        <f>SpellNumber(L54,BB54)</f>
        <v>INR Zero Only</v>
      </c>
      <c r="IE54" s="27"/>
      <c r="IF54" s="27"/>
      <c r="IG54" s="27"/>
      <c r="IH54" s="27"/>
      <c r="II54" s="27"/>
    </row>
    <row r="55" spans="1:243" s="26" customFormat="1" ht="15">
      <c r="A55" s="80" t="s">
        <v>102</v>
      </c>
      <c r="B55" s="81" t="s">
        <v>101</v>
      </c>
      <c r="C55" s="19"/>
      <c r="D55" s="83">
        <v>160</v>
      </c>
      <c r="E55" s="83" t="s">
        <v>38</v>
      </c>
      <c r="F55" s="86"/>
      <c r="G55" s="22"/>
      <c r="H55" s="22"/>
      <c r="I55" s="87" t="s">
        <v>39</v>
      </c>
      <c r="J55" s="88">
        <f t="shared" si="14"/>
        <v>1</v>
      </c>
      <c r="K55" s="89" t="s">
        <v>45</v>
      </c>
      <c r="L55" s="89" t="s">
        <v>7</v>
      </c>
      <c r="M55" s="85"/>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f>total_amount_ba($B$2,$D$2,D55,F55,J55,K55,M55)</f>
        <v>0</v>
      </c>
      <c r="BB55" s="83">
        <f>BA55+SUM(N55:AZ55)</f>
        <v>0</v>
      </c>
      <c r="BC55" s="83" t="str">
        <f>SpellNumber(L55,BB55)</f>
        <v>INR Zero Only</v>
      </c>
      <c r="IE55" s="27"/>
      <c r="IF55" s="27"/>
      <c r="IG55" s="27"/>
      <c r="IH55" s="27"/>
      <c r="II55" s="27"/>
    </row>
    <row r="56" spans="1:243" s="26" customFormat="1" ht="15">
      <c r="A56" s="80" t="s">
        <v>104</v>
      </c>
      <c r="B56" s="81" t="s">
        <v>103</v>
      </c>
      <c r="C56" s="19"/>
      <c r="D56" s="83">
        <v>638</v>
      </c>
      <c r="E56" s="83" t="s">
        <v>38</v>
      </c>
      <c r="F56" s="86"/>
      <c r="G56" s="22"/>
      <c r="H56" s="22"/>
      <c r="I56" s="87" t="s">
        <v>39</v>
      </c>
      <c r="J56" s="88">
        <f t="shared" si="14"/>
        <v>1</v>
      </c>
      <c r="K56" s="89" t="s">
        <v>45</v>
      </c>
      <c r="L56" s="89" t="s">
        <v>7</v>
      </c>
      <c r="M56" s="85"/>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f aca="true" t="shared" si="15" ref="BA56:BA61">total_amount_ba($B$2,$D$2,D56,F56,J56,K56,M56)</f>
        <v>0</v>
      </c>
      <c r="BB56" s="83">
        <f aca="true" t="shared" si="16" ref="BB56:BB61">BA56+SUM(N56:AZ56)</f>
        <v>0</v>
      </c>
      <c r="BC56" s="83" t="str">
        <f aca="true" t="shared" si="17" ref="BC56:BC61">SpellNumber(L56,BB56)</f>
        <v>INR Zero Only</v>
      </c>
      <c r="IE56" s="27"/>
      <c r="IF56" s="27"/>
      <c r="IG56" s="27"/>
      <c r="IH56" s="27"/>
      <c r="II56" s="27"/>
    </row>
    <row r="57" spans="1:243" s="26" customFormat="1" ht="28.5">
      <c r="A57" s="80" t="s">
        <v>106</v>
      </c>
      <c r="B57" s="81" t="s">
        <v>105</v>
      </c>
      <c r="C57" s="19"/>
      <c r="D57" s="83">
        <v>757</v>
      </c>
      <c r="E57" s="83" t="s">
        <v>38</v>
      </c>
      <c r="F57" s="86"/>
      <c r="G57" s="22"/>
      <c r="H57" s="22"/>
      <c r="I57" s="87" t="s">
        <v>39</v>
      </c>
      <c r="J57" s="88">
        <f t="shared" si="14"/>
        <v>1</v>
      </c>
      <c r="K57" s="89" t="s">
        <v>45</v>
      </c>
      <c r="L57" s="89" t="s">
        <v>7</v>
      </c>
      <c r="M57" s="85"/>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f t="shared" si="15"/>
        <v>0</v>
      </c>
      <c r="BB57" s="83">
        <f t="shared" si="16"/>
        <v>0</v>
      </c>
      <c r="BC57" s="83" t="str">
        <f t="shared" si="17"/>
        <v>INR Zero Only</v>
      </c>
      <c r="IE57" s="27"/>
      <c r="IF57" s="27"/>
      <c r="IG57" s="27"/>
      <c r="IH57" s="27"/>
      <c r="II57" s="27"/>
    </row>
    <row r="58" spans="1:243" s="26" customFormat="1" ht="15">
      <c r="A58" s="80" t="s">
        <v>108</v>
      </c>
      <c r="B58" s="81" t="s">
        <v>107</v>
      </c>
      <c r="C58" s="19"/>
      <c r="D58" s="83">
        <v>757</v>
      </c>
      <c r="E58" s="83" t="s">
        <v>38</v>
      </c>
      <c r="F58" s="86"/>
      <c r="G58" s="22"/>
      <c r="H58" s="22"/>
      <c r="I58" s="87" t="s">
        <v>39</v>
      </c>
      <c r="J58" s="88">
        <f t="shared" si="14"/>
        <v>1</v>
      </c>
      <c r="K58" s="89" t="s">
        <v>45</v>
      </c>
      <c r="L58" s="89" t="s">
        <v>7</v>
      </c>
      <c r="M58" s="85"/>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f t="shared" si="15"/>
        <v>0</v>
      </c>
      <c r="BB58" s="83">
        <f t="shared" si="16"/>
        <v>0</v>
      </c>
      <c r="BC58" s="83" t="str">
        <f t="shared" si="17"/>
        <v>INR Zero Only</v>
      </c>
      <c r="IE58" s="27"/>
      <c r="IF58" s="27"/>
      <c r="IG58" s="27"/>
      <c r="IH58" s="27"/>
      <c r="II58" s="27"/>
    </row>
    <row r="59" spans="1:243" s="26" customFormat="1" ht="28.5">
      <c r="A59" s="80" t="s">
        <v>109</v>
      </c>
      <c r="B59" s="81" t="s">
        <v>79</v>
      </c>
      <c r="C59" s="19"/>
      <c r="D59" s="83">
        <f>D58</f>
        <v>757</v>
      </c>
      <c r="E59" s="83" t="s">
        <v>38</v>
      </c>
      <c r="F59" s="86"/>
      <c r="G59" s="22"/>
      <c r="H59" s="22"/>
      <c r="I59" s="87" t="s">
        <v>39</v>
      </c>
      <c r="J59" s="88">
        <f t="shared" si="14"/>
        <v>1</v>
      </c>
      <c r="K59" s="89" t="s">
        <v>45</v>
      </c>
      <c r="L59" s="89" t="s">
        <v>7</v>
      </c>
      <c r="M59" s="85"/>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f t="shared" si="15"/>
        <v>0</v>
      </c>
      <c r="BB59" s="83">
        <f t="shared" si="16"/>
        <v>0</v>
      </c>
      <c r="BC59" s="83" t="str">
        <f t="shared" si="17"/>
        <v>INR Zero Only</v>
      </c>
      <c r="IE59" s="27"/>
      <c r="IF59" s="27"/>
      <c r="IG59" s="27"/>
      <c r="IH59" s="27"/>
      <c r="II59" s="27"/>
    </row>
    <row r="60" spans="1:243" s="26" customFormat="1" ht="15">
      <c r="A60" s="80" t="s">
        <v>235</v>
      </c>
      <c r="B60" s="81" t="s">
        <v>240</v>
      </c>
      <c r="C60" s="19"/>
      <c r="D60" s="83">
        <v>1</v>
      </c>
      <c r="E60" s="83" t="s">
        <v>38</v>
      </c>
      <c r="F60" s="86"/>
      <c r="G60" s="22"/>
      <c r="H60" s="22"/>
      <c r="I60" s="87" t="s">
        <v>39</v>
      </c>
      <c r="J60" s="88">
        <f t="shared" si="14"/>
        <v>1</v>
      </c>
      <c r="K60" s="89" t="s">
        <v>45</v>
      </c>
      <c r="L60" s="89" t="s">
        <v>7</v>
      </c>
      <c r="M60" s="85"/>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f>total_amount_ba($B$2,$D$2,D60,F60,J60,K60,M60)</f>
        <v>0</v>
      </c>
      <c r="BB60" s="83">
        <f>BA60+SUM(N60:AZ60)</f>
        <v>0</v>
      </c>
      <c r="BC60" s="83" t="str">
        <f>SpellNumber(L60,BB60)</f>
        <v>INR Zero Only</v>
      </c>
      <c r="IE60" s="27"/>
      <c r="IF60" s="27"/>
      <c r="IG60" s="27"/>
      <c r="IH60" s="27"/>
      <c r="II60" s="27"/>
    </row>
    <row r="61" spans="1:243" s="26" customFormat="1" ht="15">
      <c r="A61" s="80" t="s">
        <v>287</v>
      </c>
      <c r="B61" s="81" t="s">
        <v>236</v>
      </c>
      <c r="C61" s="19"/>
      <c r="D61" s="83">
        <v>757</v>
      </c>
      <c r="E61" s="83" t="s">
        <v>53</v>
      </c>
      <c r="F61" s="86"/>
      <c r="G61" s="22"/>
      <c r="H61" s="22"/>
      <c r="I61" s="87" t="s">
        <v>39</v>
      </c>
      <c r="J61" s="88">
        <f t="shared" si="14"/>
        <v>1</v>
      </c>
      <c r="K61" s="89" t="s">
        <v>45</v>
      </c>
      <c r="L61" s="89" t="s">
        <v>7</v>
      </c>
      <c r="M61" s="85"/>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f t="shared" si="15"/>
        <v>0</v>
      </c>
      <c r="BB61" s="83">
        <f t="shared" si="16"/>
        <v>0</v>
      </c>
      <c r="BC61" s="83" t="str">
        <f t="shared" si="17"/>
        <v>INR Zero Only</v>
      </c>
      <c r="IE61" s="27"/>
      <c r="IF61" s="27"/>
      <c r="IG61" s="27"/>
      <c r="IH61" s="27"/>
      <c r="II61" s="27"/>
    </row>
    <row r="62" spans="1:243" s="26" customFormat="1" ht="15">
      <c r="A62" s="66">
        <v>2.2</v>
      </c>
      <c r="B62" s="67" t="s">
        <v>93</v>
      </c>
      <c r="C62" s="19"/>
      <c r="D62" s="66"/>
      <c r="E62" s="66"/>
      <c r="F62" s="78"/>
      <c r="G62" s="28"/>
      <c r="H62" s="22"/>
      <c r="I62" s="20"/>
      <c r="J62" s="23"/>
      <c r="K62" s="24"/>
      <c r="L62" s="24"/>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IE62" s="27"/>
      <c r="IF62" s="27"/>
      <c r="IG62" s="27"/>
      <c r="IH62" s="27"/>
      <c r="II62" s="27"/>
    </row>
    <row r="63" spans="1:243" s="26" customFormat="1" ht="28.5">
      <c r="A63" s="80" t="s">
        <v>110</v>
      </c>
      <c r="B63" s="81" t="s">
        <v>95</v>
      </c>
      <c r="C63" s="19"/>
      <c r="D63" s="83">
        <v>1</v>
      </c>
      <c r="E63" s="83" t="s">
        <v>53</v>
      </c>
      <c r="F63" s="86"/>
      <c r="G63" s="22"/>
      <c r="H63" s="22"/>
      <c r="I63" s="87" t="s">
        <v>39</v>
      </c>
      <c r="J63" s="88">
        <f>IF(I63="Less(-)",-1,1)</f>
        <v>1</v>
      </c>
      <c r="K63" s="89" t="s">
        <v>45</v>
      </c>
      <c r="L63" s="89" t="s">
        <v>7</v>
      </c>
      <c r="M63" s="85"/>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f>total_amount_ba($B$2,$D$2,D63,F63,J63,K63,M63)</f>
        <v>0</v>
      </c>
      <c r="BB63" s="83">
        <f>BA63+SUM(N63:AZ63)</f>
        <v>0</v>
      </c>
      <c r="BC63" s="83" t="str">
        <f>SpellNumber(L63,BB63)</f>
        <v>INR Zero Only</v>
      </c>
      <c r="IE63" s="27"/>
      <c r="IF63" s="27"/>
      <c r="IG63" s="27"/>
      <c r="IH63" s="27"/>
      <c r="II63" s="27"/>
    </row>
    <row r="64" spans="1:243" s="26" customFormat="1" ht="15.75">
      <c r="A64" s="64">
        <v>3</v>
      </c>
      <c r="B64" s="65" t="s">
        <v>288</v>
      </c>
      <c r="C64" s="19"/>
      <c r="D64" s="68"/>
      <c r="E64" s="65"/>
      <c r="F64" s="78"/>
      <c r="G64" s="28"/>
      <c r="H64" s="22"/>
      <c r="I64" s="20"/>
      <c r="J64" s="23"/>
      <c r="K64" s="24"/>
      <c r="L64" s="24"/>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IE64" s="27"/>
      <c r="IF64" s="27"/>
      <c r="IG64" s="27"/>
      <c r="IH64" s="27"/>
      <c r="II64" s="27"/>
    </row>
    <row r="65" spans="1:243" s="26" customFormat="1" ht="15">
      <c r="A65" s="66">
        <v>3.1</v>
      </c>
      <c r="B65" s="67" t="s">
        <v>111</v>
      </c>
      <c r="C65" s="19"/>
      <c r="D65" s="66"/>
      <c r="E65" s="66"/>
      <c r="F65" s="78"/>
      <c r="G65" s="28"/>
      <c r="H65" s="22"/>
      <c r="I65" s="20"/>
      <c r="J65" s="23"/>
      <c r="K65" s="24"/>
      <c r="L65" s="24"/>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f>total_amount_ba($B$2,$D$2,D65,F65,J65,K65,M65)</f>
        <v>0</v>
      </c>
      <c r="BB65" s="66">
        <f>BA65+SUM(N65:AZ65)</f>
        <v>0</v>
      </c>
      <c r="BC65" s="66" t="str">
        <f>SpellNumber(L65,BB65)</f>
        <v> Zero Only</v>
      </c>
      <c r="IE65" s="27"/>
      <c r="IF65" s="27"/>
      <c r="IG65" s="27"/>
      <c r="IH65" s="27"/>
      <c r="II65" s="27"/>
    </row>
    <row r="66" spans="1:243" s="26" customFormat="1" ht="42.75">
      <c r="A66" s="80" t="s">
        <v>112</v>
      </c>
      <c r="B66" s="81" t="s">
        <v>221</v>
      </c>
      <c r="C66" s="19"/>
      <c r="D66" s="83">
        <v>2</v>
      </c>
      <c r="E66" s="83" t="s">
        <v>38</v>
      </c>
      <c r="F66" s="86"/>
      <c r="G66" s="22"/>
      <c r="H66" s="22"/>
      <c r="I66" s="87" t="s">
        <v>39</v>
      </c>
      <c r="J66" s="88">
        <f aca="true" t="shared" si="18" ref="J66:J80">IF(I66="Less(-)",-1,1)</f>
        <v>1</v>
      </c>
      <c r="K66" s="89" t="s">
        <v>45</v>
      </c>
      <c r="L66" s="89" t="s">
        <v>7</v>
      </c>
      <c r="M66" s="85"/>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f>total_amount_ba($B$2,$D$2,D66,F66,J66,K66,M66)</f>
        <v>0</v>
      </c>
      <c r="BB66" s="83">
        <f>BA66+SUM(N66:AZ66)</f>
        <v>0</v>
      </c>
      <c r="BC66" s="83" t="str">
        <f>SpellNumber(L66,BB66)</f>
        <v>INR Zero Only</v>
      </c>
      <c r="IE66" s="27"/>
      <c r="IF66" s="27"/>
      <c r="IG66" s="27"/>
      <c r="IH66" s="27"/>
      <c r="II66" s="27"/>
    </row>
    <row r="67" spans="1:243" s="26" customFormat="1" ht="42.75">
      <c r="A67" s="80" t="s">
        <v>113</v>
      </c>
      <c r="B67" s="81" t="s">
        <v>354</v>
      </c>
      <c r="C67" s="19"/>
      <c r="D67" s="83">
        <v>25</v>
      </c>
      <c r="E67" s="83" t="s">
        <v>38</v>
      </c>
      <c r="F67" s="86"/>
      <c r="G67" s="22"/>
      <c r="H67" s="22"/>
      <c r="I67" s="87" t="s">
        <v>39</v>
      </c>
      <c r="J67" s="88">
        <f t="shared" si="18"/>
        <v>1</v>
      </c>
      <c r="K67" s="89" t="s">
        <v>45</v>
      </c>
      <c r="L67" s="89" t="s">
        <v>7</v>
      </c>
      <c r="M67" s="85"/>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f aca="true" t="shared" si="19" ref="BA67:BA75">total_amount_ba($B$2,$D$2,D67,F67,J67,K67,M67)</f>
        <v>0</v>
      </c>
      <c r="BB67" s="83">
        <f aca="true" t="shared" si="20" ref="BB67:BB75">BA67+SUM(N67:AZ67)</f>
        <v>0</v>
      </c>
      <c r="BC67" s="83" t="str">
        <f aca="true" t="shared" si="21" ref="BC67:BC75">SpellNumber(L67,BB67)</f>
        <v>INR Zero Only</v>
      </c>
      <c r="IE67" s="27"/>
      <c r="IF67" s="27"/>
      <c r="IG67" s="27"/>
      <c r="IH67" s="27"/>
      <c r="II67" s="27"/>
    </row>
    <row r="68" spans="1:243" s="26" customFormat="1" ht="15">
      <c r="A68" s="80" t="s">
        <v>115</v>
      </c>
      <c r="B68" s="81" t="s">
        <v>355</v>
      </c>
      <c r="C68" s="19"/>
      <c r="D68" s="83">
        <v>50</v>
      </c>
      <c r="E68" s="83" t="s">
        <v>38</v>
      </c>
      <c r="F68" s="86"/>
      <c r="G68" s="22"/>
      <c r="H68" s="22"/>
      <c r="I68" s="87" t="s">
        <v>39</v>
      </c>
      <c r="J68" s="88">
        <f t="shared" si="18"/>
        <v>1</v>
      </c>
      <c r="K68" s="89" t="s">
        <v>45</v>
      </c>
      <c r="L68" s="89" t="s">
        <v>7</v>
      </c>
      <c r="M68" s="85"/>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f t="shared" si="19"/>
        <v>0</v>
      </c>
      <c r="BB68" s="83">
        <f t="shared" si="20"/>
        <v>0</v>
      </c>
      <c r="BC68" s="83" t="str">
        <f t="shared" si="21"/>
        <v>INR Zero Only</v>
      </c>
      <c r="IE68" s="27"/>
      <c r="IF68" s="27"/>
      <c r="IG68" s="27"/>
      <c r="IH68" s="27"/>
      <c r="II68" s="27"/>
    </row>
    <row r="69" spans="1:243" s="26" customFormat="1" ht="28.5">
      <c r="A69" s="80" t="s">
        <v>117</v>
      </c>
      <c r="B69" s="81" t="s">
        <v>356</v>
      </c>
      <c r="C69" s="19"/>
      <c r="D69" s="83">
        <v>250</v>
      </c>
      <c r="E69" s="83" t="s">
        <v>38</v>
      </c>
      <c r="F69" s="86"/>
      <c r="G69" s="22"/>
      <c r="H69" s="22"/>
      <c r="I69" s="87" t="s">
        <v>39</v>
      </c>
      <c r="J69" s="88">
        <f t="shared" si="18"/>
        <v>1</v>
      </c>
      <c r="K69" s="89" t="s">
        <v>45</v>
      </c>
      <c r="L69" s="89" t="s">
        <v>7</v>
      </c>
      <c r="M69" s="85"/>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f t="shared" si="19"/>
        <v>0</v>
      </c>
      <c r="BB69" s="83">
        <f t="shared" si="20"/>
        <v>0</v>
      </c>
      <c r="BC69" s="83" t="str">
        <f t="shared" si="21"/>
        <v>INR Zero Only</v>
      </c>
      <c r="IE69" s="27"/>
      <c r="IF69" s="27"/>
      <c r="IG69" s="27"/>
      <c r="IH69" s="27"/>
      <c r="II69" s="27"/>
    </row>
    <row r="70" spans="1:243" s="26" customFormat="1" ht="28.5">
      <c r="A70" s="80" t="s">
        <v>118</v>
      </c>
      <c r="B70" s="81" t="s">
        <v>357</v>
      </c>
      <c r="C70" s="19"/>
      <c r="D70" s="83">
        <v>1</v>
      </c>
      <c r="E70" s="83" t="s">
        <v>361</v>
      </c>
      <c r="F70" s="86"/>
      <c r="G70" s="22"/>
      <c r="H70" s="22"/>
      <c r="I70" s="87" t="s">
        <v>39</v>
      </c>
      <c r="J70" s="88">
        <f t="shared" si="18"/>
        <v>1</v>
      </c>
      <c r="K70" s="89" t="s">
        <v>45</v>
      </c>
      <c r="L70" s="89" t="s">
        <v>7</v>
      </c>
      <c r="M70" s="85"/>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f t="shared" si="19"/>
        <v>0</v>
      </c>
      <c r="BB70" s="83">
        <f t="shared" si="20"/>
        <v>0</v>
      </c>
      <c r="BC70" s="83" t="str">
        <f t="shared" si="21"/>
        <v>INR Zero Only</v>
      </c>
      <c r="IE70" s="27"/>
      <c r="IF70" s="27"/>
      <c r="IG70" s="27"/>
      <c r="IH70" s="27"/>
      <c r="II70" s="27"/>
    </row>
    <row r="71" spans="1:243" s="26" customFormat="1" ht="15">
      <c r="A71" s="80" t="s">
        <v>119</v>
      </c>
      <c r="B71" s="81" t="s">
        <v>358</v>
      </c>
      <c r="C71" s="19"/>
      <c r="D71" s="83">
        <v>1</v>
      </c>
      <c r="E71" s="83" t="s">
        <v>38</v>
      </c>
      <c r="F71" s="86"/>
      <c r="G71" s="22"/>
      <c r="H71" s="22"/>
      <c r="I71" s="87" t="s">
        <v>39</v>
      </c>
      <c r="J71" s="88">
        <f t="shared" si="18"/>
        <v>1</v>
      </c>
      <c r="K71" s="89" t="s">
        <v>45</v>
      </c>
      <c r="L71" s="89" t="s">
        <v>7</v>
      </c>
      <c r="M71" s="85"/>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f t="shared" si="19"/>
        <v>0</v>
      </c>
      <c r="BB71" s="83">
        <f t="shared" si="20"/>
        <v>0</v>
      </c>
      <c r="BC71" s="83" t="str">
        <f t="shared" si="21"/>
        <v>INR Zero Only</v>
      </c>
      <c r="IE71" s="27"/>
      <c r="IF71" s="27"/>
      <c r="IG71" s="27"/>
      <c r="IH71" s="27"/>
      <c r="II71" s="27"/>
    </row>
    <row r="72" spans="1:243" s="26" customFormat="1" ht="28.5">
      <c r="A72" s="80" t="s">
        <v>220</v>
      </c>
      <c r="B72" s="81" t="s">
        <v>359</v>
      </c>
      <c r="C72" s="19"/>
      <c r="D72" s="83">
        <v>23</v>
      </c>
      <c r="E72" s="83" t="s">
        <v>38</v>
      </c>
      <c r="F72" s="86"/>
      <c r="G72" s="22"/>
      <c r="H72" s="22"/>
      <c r="I72" s="87" t="s">
        <v>39</v>
      </c>
      <c r="J72" s="88">
        <f t="shared" si="18"/>
        <v>1</v>
      </c>
      <c r="K72" s="89" t="s">
        <v>45</v>
      </c>
      <c r="L72" s="89" t="s">
        <v>7</v>
      </c>
      <c r="M72" s="85"/>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f t="shared" si="19"/>
        <v>0</v>
      </c>
      <c r="BB72" s="83">
        <f t="shared" si="20"/>
        <v>0</v>
      </c>
      <c r="BC72" s="83" t="str">
        <f t="shared" si="21"/>
        <v>INR Zero Only</v>
      </c>
      <c r="IE72" s="27"/>
      <c r="IF72" s="27"/>
      <c r="IG72" s="27"/>
      <c r="IH72" s="27"/>
      <c r="II72" s="27"/>
    </row>
    <row r="73" spans="1:243" s="26" customFormat="1" ht="15">
      <c r="A73" s="80" t="s">
        <v>346</v>
      </c>
      <c r="B73" s="81" t="s">
        <v>360</v>
      </c>
      <c r="C73" s="19"/>
      <c r="D73" s="83">
        <v>552</v>
      </c>
      <c r="E73" s="83" t="s">
        <v>38</v>
      </c>
      <c r="F73" s="86"/>
      <c r="G73" s="22"/>
      <c r="H73" s="22"/>
      <c r="I73" s="87" t="s">
        <v>39</v>
      </c>
      <c r="J73" s="88">
        <f t="shared" si="18"/>
        <v>1</v>
      </c>
      <c r="K73" s="89" t="s">
        <v>45</v>
      </c>
      <c r="L73" s="89" t="s">
        <v>7</v>
      </c>
      <c r="M73" s="85"/>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f t="shared" si="19"/>
        <v>0</v>
      </c>
      <c r="BB73" s="83">
        <f t="shared" si="20"/>
        <v>0</v>
      </c>
      <c r="BC73" s="83" t="str">
        <f t="shared" si="21"/>
        <v>INR Zero Only</v>
      </c>
      <c r="IE73" s="27"/>
      <c r="IF73" s="27"/>
      <c r="IG73" s="27"/>
      <c r="IH73" s="27"/>
      <c r="II73" s="27"/>
    </row>
    <row r="74" spans="1:243" s="26" customFormat="1" ht="28.5">
      <c r="A74" s="80" t="s">
        <v>347</v>
      </c>
      <c r="B74" s="81" t="s">
        <v>356</v>
      </c>
      <c r="C74" s="19"/>
      <c r="D74" s="83">
        <v>46</v>
      </c>
      <c r="E74" s="83" t="s">
        <v>38</v>
      </c>
      <c r="F74" s="86"/>
      <c r="G74" s="22"/>
      <c r="H74" s="22"/>
      <c r="I74" s="87" t="s">
        <v>39</v>
      </c>
      <c r="J74" s="88">
        <f t="shared" si="18"/>
        <v>1</v>
      </c>
      <c r="K74" s="89" t="s">
        <v>45</v>
      </c>
      <c r="L74" s="89" t="s">
        <v>7</v>
      </c>
      <c r="M74" s="85"/>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f t="shared" si="19"/>
        <v>0</v>
      </c>
      <c r="BB74" s="83">
        <f t="shared" si="20"/>
        <v>0</v>
      </c>
      <c r="BC74" s="83" t="str">
        <f t="shared" si="21"/>
        <v>INR Zero Only</v>
      </c>
      <c r="IE74" s="27"/>
      <c r="IF74" s="27"/>
      <c r="IG74" s="27"/>
      <c r="IH74" s="27"/>
      <c r="II74" s="27"/>
    </row>
    <row r="75" spans="1:243" s="26" customFormat="1" ht="15">
      <c r="A75" s="80" t="s">
        <v>348</v>
      </c>
      <c r="B75" s="81" t="s">
        <v>343</v>
      </c>
      <c r="C75" s="19"/>
      <c r="D75" s="83">
        <v>150</v>
      </c>
      <c r="E75" s="83" t="s">
        <v>345</v>
      </c>
      <c r="F75" s="86"/>
      <c r="G75" s="22"/>
      <c r="H75" s="22"/>
      <c r="I75" s="87" t="s">
        <v>39</v>
      </c>
      <c r="J75" s="88">
        <f t="shared" si="18"/>
        <v>1</v>
      </c>
      <c r="K75" s="89" t="s">
        <v>45</v>
      </c>
      <c r="L75" s="89" t="s">
        <v>7</v>
      </c>
      <c r="M75" s="85"/>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f t="shared" si="19"/>
        <v>0</v>
      </c>
      <c r="BB75" s="83">
        <f t="shared" si="20"/>
        <v>0</v>
      </c>
      <c r="BC75" s="83" t="str">
        <f t="shared" si="21"/>
        <v>INR Zero Only</v>
      </c>
      <c r="IE75" s="27"/>
      <c r="IF75" s="27"/>
      <c r="IG75" s="27"/>
      <c r="IH75" s="27"/>
      <c r="II75" s="27"/>
    </row>
    <row r="76" spans="1:243" s="26" customFormat="1" ht="28.5">
      <c r="A76" s="80" t="s">
        <v>349</v>
      </c>
      <c r="B76" s="81" t="s">
        <v>344</v>
      </c>
      <c r="C76" s="19"/>
      <c r="D76" s="83">
        <v>200</v>
      </c>
      <c r="E76" s="83" t="s">
        <v>345</v>
      </c>
      <c r="F76" s="86"/>
      <c r="G76" s="22"/>
      <c r="H76" s="22"/>
      <c r="I76" s="87" t="s">
        <v>39</v>
      </c>
      <c r="J76" s="88">
        <f t="shared" si="18"/>
        <v>1</v>
      </c>
      <c r="K76" s="89" t="s">
        <v>45</v>
      </c>
      <c r="L76" s="89" t="s">
        <v>7</v>
      </c>
      <c r="M76" s="85"/>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f>total_amount_ba($B$2,$D$2,D76,F76,J76,K76,M76)</f>
        <v>0</v>
      </c>
      <c r="BB76" s="83">
        <f>BA76+SUM(N76:AZ76)</f>
        <v>0</v>
      </c>
      <c r="BC76" s="83" t="str">
        <f>SpellNumber(L76,BB76)</f>
        <v>INR Zero Only</v>
      </c>
      <c r="IE76" s="27"/>
      <c r="IF76" s="27"/>
      <c r="IG76" s="27"/>
      <c r="IH76" s="27"/>
      <c r="II76" s="27"/>
    </row>
    <row r="77" spans="1:243" s="26" customFormat="1" ht="15">
      <c r="A77" s="80" t="s">
        <v>350</v>
      </c>
      <c r="B77" s="81" t="s">
        <v>114</v>
      </c>
      <c r="C77" s="19"/>
      <c r="D77" s="83">
        <v>23</v>
      </c>
      <c r="E77" s="83" t="s">
        <v>38</v>
      </c>
      <c r="F77" s="86"/>
      <c r="G77" s="22"/>
      <c r="H77" s="22"/>
      <c r="I77" s="87" t="s">
        <v>39</v>
      </c>
      <c r="J77" s="88">
        <f t="shared" si="18"/>
        <v>1</v>
      </c>
      <c r="K77" s="89" t="s">
        <v>45</v>
      </c>
      <c r="L77" s="89" t="s">
        <v>7</v>
      </c>
      <c r="M77" s="85"/>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f>total_amount_ba($B$2,$D$2,D77,F77,J77,K77,M77)</f>
        <v>0</v>
      </c>
      <c r="BB77" s="83"/>
      <c r="BC77" s="83" t="str">
        <f>SpellNumber(L77,BB77)</f>
        <v>INR Zero Only</v>
      </c>
      <c r="IE77" s="27"/>
      <c r="IF77" s="27"/>
      <c r="IG77" s="27"/>
      <c r="IH77" s="27"/>
      <c r="II77" s="27"/>
    </row>
    <row r="78" spans="1:243" s="26" customFormat="1" ht="15">
      <c r="A78" s="80" t="s">
        <v>351</v>
      </c>
      <c r="B78" s="81" t="s">
        <v>116</v>
      </c>
      <c r="C78" s="19"/>
      <c r="D78" s="83">
        <v>23</v>
      </c>
      <c r="E78" s="83" t="s">
        <v>38</v>
      </c>
      <c r="F78" s="86"/>
      <c r="G78" s="22"/>
      <c r="H78" s="22"/>
      <c r="I78" s="87" t="s">
        <v>39</v>
      </c>
      <c r="J78" s="88">
        <f t="shared" si="18"/>
        <v>1</v>
      </c>
      <c r="K78" s="89" t="s">
        <v>45</v>
      </c>
      <c r="L78" s="89" t="s">
        <v>7</v>
      </c>
      <c r="M78" s="85"/>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f>total_amount_ba($B$2,$D$2,D78,F78,J78,K78,M78)</f>
        <v>0</v>
      </c>
      <c r="BB78" s="83"/>
      <c r="BC78" s="83" t="str">
        <f>SpellNumber(L78,BB78)</f>
        <v>INR Zero Only</v>
      </c>
      <c r="IE78" s="27"/>
      <c r="IF78" s="27"/>
      <c r="IG78" s="27"/>
      <c r="IH78" s="27"/>
      <c r="II78" s="27"/>
    </row>
    <row r="79" spans="1:243" s="26" customFormat="1" ht="15">
      <c r="A79" s="80" t="s">
        <v>352</v>
      </c>
      <c r="B79" s="81" t="s">
        <v>223</v>
      </c>
      <c r="C79" s="19"/>
      <c r="D79" s="83">
        <v>92</v>
      </c>
      <c r="E79" s="83" t="s">
        <v>38</v>
      </c>
      <c r="F79" s="86"/>
      <c r="G79" s="22"/>
      <c r="H79" s="22"/>
      <c r="I79" s="87" t="s">
        <v>39</v>
      </c>
      <c r="J79" s="88">
        <f t="shared" si="18"/>
        <v>1</v>
      </c>
      <c r="K79" s="89" t="s">
        <v>45</v>
      </c>
      <c r="L79" s="89" t="s">
        <v>7</v>
      </c>
      <c r="M79" s="85"/>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f>total_amount_ba($B$2,$D$2,D79,F79,J79,K79,M79)</f>
        <v>0</v>
      </c>
      <c r="BB79" s="83"/>
      <c r="BC79" s="83" t="str">
        <f>SpellNumber(L79,BB79)</f>
        <v>INR Zero Only</v>
      </c>
      <c r="IE79" s="27"/>
      <c r="IF79" s="27"/>
      <c r="IG79" s="27"/>
      <c r="IH79" s="27"/>
      <c r="II79" s="27"/>
    </row>
    <row r="80" spans="1:243" s="26" customFormat="1" ht="15">
      <c r="A80" s="80" t="s">
        <v>353</v>
      </c>
      <c r="B80" s="81" t="s">
        <v>120</v>
      </c>
      <c r="C80" s="19"/>
      <c r="D80" s="83">
        <v>5</v>
      </c>
      <c r="E80" s="83" t="s">
        <v>319</v>
      </c>
      <c r="F80" s="86"/>
      <c r="G80" s="22"/>
      <c r="H80" s="22"/>
      <c r="I80" s="87" t="s">
        <v>39</v>
      </c>
      <c r="J80" s="88">
        <f t="shared" si="18"/>
        <v>1</v>
      </c>
      <c r="K80" s="89" t="s">
        <v>45</v>
      </c>
      <c r="L80" s="89" t="s">
        <v>7</v>
      </c>
      <c r="M80" s="85"/>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f>total_amount_ba($B$2,$D$2,D80,F80,J80,K80,M80)</f>
        <v>0</v>
      </c>
      <c r="BB80" s="83">
        <f>BA80+SUM(N80:AZ80)</f>
        <v>0</v>
      </c>
      <c r="BC80" s="83" t="str">
        <f>SpellNumber(L80,BB80)</f>
        <v>INR Zero Only</v>
      </c>
      <c r="IE80" s="27"/>
      <c r="IF80" s="27"/>
      <c r="IG80" s="27"/>
      <c r="IH80" s="27"/>
      <c r="II80" s="27"/>
    </row>
    <row r="81" spans="1:243" s="26" customFormat="1" ht="15">
      <c r="A81" s="66">
        <v>3.2</v>
      </c>
      <c r="B81" s="67" t="s">
        <v>93</v>
      </c>
      <c r="C81" s="19"/>
      <c r="D81" s="66"/>
      <c r="E81" s="66"/>
      <c r="F81" s="78"/>
      <c r="G81" s="28"/>
      <c r="H81" s="22"/>
      <c r="I81" s="20"/>
      <c r="J81" s="23"/>
      <c r="K81" s="24"/>
      <c r="L81" s="24"/>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IE81" s="27"/>
      <c r="IF81" s="27"/>
      <c r="IG81" s="27"/>
      <c r="IH81" s="27"/>
      <c r="II81" s="27"/>
    </row>
    <row r="82" spans="1:243" s="26" customFormat="1" ht="28.5">
      <c r="A82" s="80" t="s">
        <v>121</v>
      </c>
      <c r="B82" s="81" t="s">
        <v>95</v>
      </c>
      <c r="C82" s="19"/>
      <c r="D82" s="83">
        <v>1</v>
      </c>
      <c r="E82" s="83" t="s">
        <v>53</v>
      </c>
      <c r="F82" s="86"/>
      <c r="G82" s="22"/>
      <c r="H82" s="22"/>
      <c r="I82" s="87" t="s">
        <v>39</v>
      </c>
      <c r="J82" s="88">
        <f>IF(I82="Less(-)",-1,1)</f>
        <v>1</v>
      </c>
      <c r="K82" s="89" t="s">
        <v>45</v>
      </c>
      <c r="L82" s="89" t="s">
        <v>7</v>
      </c>
      <c r="M82" s="85"/>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f>total_amount_ba($B$2,$D$2,D82,F82,J82,K82,M82)</f>
        <v>0</v>
      </c>
      <c r="BB82" s="83">
        <f>BA82+SUM(N82:AZ82)</f>
        <v>0</v>
      </c>
      <c r="BC82" s="83" t="str">
        <f>SpellNumber(L82,BB82)</f>
        <v>INR Zero Only</v>
      </c>
      <c r="IE82" s="27"/>
      <c r="IF82" s="27"/>
      <c r="IG82" s="27"/>
      <c r="IH82" s="27"/>
      <c r="II82" s="27"/>
    </row>
    <row r="83" spans="1:243" s="26" customFormat="1" ht="15.75">
      <c r="A83" s="64">
        <v>4</v>
      </c>
      <c r="B83" s="65" t="s">
        <v>289</v>
      </c>
      <c r="C83" s="19"/>
      <c r="D83" s="68"/>
      <c r="E83" s="65"/>
      <c r="F83" s="78"/>
      <c r="G83" s="28"/>
      <c r="H83" s="22"/>
      <c r="I83" s="20"/>
      <c r="J83" s="23"/>
      <c r="K83" s="24"/>
      <c r="L83" s="24"/>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IE83" s="27"/>
      <c r="IF83" s="27"/>
      <c r="IG83" s="27"/>
      <c r="IH83" s="27"/>
      <c r="II83" s="27"/>
    </row>
    <row r="84" spans="1:243" s="26" customFormat="1" ht="15">
      <c r="A84" s="66">
        <v>4.1</v>
      </c>
      <c r="B84" s="67" t="s">
        <v>290</v>
      </c>
      <c r="C84" s="19"/>
      <c r="D84" s="66"/>
      <c r="E84" s="66"/>
      <c r="F84" s="78"/>
      <c r="G84" s="28"/>
      <c r="H84" s="22"/>
      <c r="I84" s="20"/>
      <c r="J84" s="23"/>
      <c r="K84" s="24"/>
      <c r="L84" s="24"/>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IE84" s="27"/>
      <c r="IF84" s="27"/>
      <c r="IG84" s="27"/>
      <c r="IH84" s="27"/>
      <c r="II84" s="27"/>
    </row>
    <row r="85" spans="1:243" s="26" customFormat="1" ht="28.5">
      <c r="A85" s="80" t="s">
        <v>122</v>
      </c>
      <c r="B85" s="81" t="s">
        <v>291</v>
      </c>
      <c r="C85" s="19"/>
      <c r="D85" s="83">
        <v>64</v>
      </c>
      <c r="E85" s="83" t="s">
        <v>38</v>
      </c>
      <c r="F85" s="86"/>
      <c r="G85" s="22"/>
      <c r="H85" s="22"/>
      <c r="I85" s="87" t="s">
        <v>39</v>
      </c>
      <c r="J85" s="88">
        <f>IF(I85="Less(-)",-1,1)</f>
        <v>1</v>
      </c>
      <c r="K85" s="89" t="s">
        <v>45</v>
      </c>
      <c r="L85" s="89" t="s">
        <v>7</v>
      </c>
      <c r="M85" s="85"/>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f>total_amount_ba($B$2,$D$2,D85,F85,J85,K85,M85)</f>
        <v>0</v>
      </c>
      <c r="BB85" s="83">
        <f>BA85+SUM(N85:AZ85)</f>
        <v>0</v>
      </c>
      <c r="BC85" s="83" t="str">
        <f>SpellNumber(L85,BB85)</f>
        <v>INR Zero Only</v>
      </c>
      <c r="IE85" s="27"/>
      <c r="IF85" s="27"/>
      <c r="IG85" s="27"/>
      <c r="IH85" s="27"/>
      <c r="II85" s="27"/>
    </row>
    <row r="86" spans="1:243" s="26" customFormat="1" ht="15">
      <c r="A86" s="66">
        <v>4.2</v>
      </c>
      <c r="B86" s="67" t="s">
        <v>93</v>
      </c>
      <c r="C86" s="19"/>
      <c r="D86" s="66"/>
      <c r="E86" s="66"/>
      <c r="F86" s="78"/>
      <c r="G86" s="28"/>
      <c r="H86" s="22"/>
      <c r="I86" s="20"/>
      <c r="J86" s="23"/>
      <c r="K86" s="24"/>
      <c r="L86" s="24"/>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IE86" s="27"/>
      <c r="IF86" s="27"/>
      <c r="IG86" s="27"/>
      <c r="IH86" s="27"/>
      <c r="II86" s="27"/>
    </row>
    <row r="87" spans="1:243" s="26" customFormat="1" ht="28.5">
      <c r="A87" s="80" t="s">
        <v>123</v>
      </c>
      <c r="B87" s="81" t="s">
        <v>95</v>
      </c>
      <c r="C87" s="19"/>
      <c r="D87" s="83">
        <v>1</v>
      </c>
      <c r="E87" s="83" t="s">
        <v>53</v>
      </c>
      <c r="F87" s="86"/>
      <c r="G87" s="22"/>
      <c r="H87" s="22"/>
      <c r="I87" s="87" t="s">
        <v>39</v>
      </c>
      <c r="J87" s="88">
        <f>IF(I87="Less(-)",-1,1)</f>
        <v>1</v>
      </c>
      <c r="K87" s="89" t="s">
        <v>45</v>
      </c>
      <c r="L87" s="89" t="s">
        <v>7</v>
      </c>
      <c r="M87" s="85"/>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f>total_amount_ba($B$2,$D$2,D87,F87,J87,K87,M87)</f>
        <v>0</v>
      </c>
      <c r="BB87" s="83">
        <f>BA87+SUM(N87:AZ87)</f>
        <v>0</v>
      </c>
      <c r="BC87" s="83" t="str">
        <f>SpellNumber(L87,BB87)</f>
        <v>INR Zero Only</v>
      </c>
      <c r="IE87" s="27"/>
      <c r="IF87" s="27"/>
      <c r="IG87" s="27"/>
      <c r="IH87" s="27"/>
      <c r="II87" s="27"/>
    </row>
    <row r="88" spans="1:243" s="26" customFormat="1" ht="15.75">
      <c r="A88" s="64">
        <v>5</v>
      </c>
      <c r="B88" s="65" t="s">
        <v>124</v>
      </c>
      <c r="C88" s="19"/>
      <c r="D88" s="68"/>
      <c r="E88" s="65"/>
      <c r="F88" s="78"/>
      <c r="G88" s="28"/>
      <c r="H88" s="22"/>
      <c r="I88" s="20"/>
      <c r="J88" s="23"/>
      <c r="K88" s="24"/>
      <c r="L88" s="24"/>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IE88" s="27"/>
      <c r="IF88" s="27"/>
      <c r="IG88" s="27"/>
      <c r="IH88" s="27"/>
      <c r="II88" s="27"/>
    </row>
    <row r="89" spans="1:243" s="26" customFormat="1" ht="15">
      <c r="A89" s="66">
        <v>5.1</v>
      </c>
      <c r="B89" s="67" t="s">
        <v>125</v>
      </c>
      <c r="C89" s="19"/>
      <c r="D89" s="66"/>
      <c r="E89" s="66"/>
      <c r="F89" s="78"/>
      <c r="G89" s="28"/>
      <c r="H89" s="22"/>
      <c r="I89" s="20"/>
      <c r="J89" s="23"/>
      <c r="K89" s="24"/>
      <c r="L89" s="24"/>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IE89" s="27"/>
      <c r="IF89" s="27"/>
      <c r="IG89" s="27"/>
      <c r="IH89" s="27"/>
      <c r="II89" s="27"/>
    </row>
    <row r="90" spans="1:243" s="26" customFormat="1" ht="15">
      <c r="A90" s="80" t="s">
        <v>126</v>
      </c>
      <c r="B90" s="81" t="s">
        <v>292</v>
      </c>
      <c r="C90" s="19"/>
      <c r="D90" s="83">
        <v>1</v>
      </c>
      <c r="E90" s="83" t="s">
        <v>38</v>
      </c>
      <c r="F90" s="86"/>
      <c r="G90" s="22"/>
      <c r="H90" s="22"/>
      <c r="I90" s="87" t="s">
        <v>39</v>
      </c>
      <c r="J90" s="88">
        <f>IF(I90="Less(-)",-1,1)</f>
        <v>1</v>
      </c>
      <c r="K90" s="89" t="s">
        <v>45</v>
      </c>
      <c r="L90" s="89" t="s">
        <v>7</v>
      </c>
      <c r="M90" s="85"/>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f>total_amount_ba($B$2,$D$2,D90,F90,J90,K90,M90)</f>
        <v>0</v>
      </c>
      <c r="BB90" s="83">
        <f>BA90+SUM(N90:AZ90)</f>
        <v>0</v>
      </c>
      <c r="BC90" s="83" t="str">
        <f>SpellNumber(L90,BB90)</f>
        <v>INR Zero Only</v>
      </c>
      <c r="IE90" s="27"/>
      <c r="IF90" s="27"/>
      <c r="IG90" s="27"/>
      <c r="IH90" s="27"/>
      <c r="II90" s="27"/>
    </row>
    <row r="91" spans="1:243" s="26" customFormat="1" ht="15">
      <c r="A91" s="80" t="s">
        <v>127</v>
      </c>
      <c r="B91" s="81" t="s">
        <v>128</v>
      </c>
      <c r="C91" s="19"/>
      <c r="D91" s="83">
        <v>1</v>
      </c>
      <c r="E91" s="83" t="s">
        <v>38</v>
      </c>
      <c r="F91" s="86"/>
      <c r="G91" s="22"/>
      <c r="H91" s="22"/>
      <c r="I91" s="87" t="s">
        <v>39</v>
      </c>
      <c r="J91" s="88">
        <f>IF(I91="Less(-)",-1,1)</f>
        <v>1</v>
      </c>
      <c r="K91" s="89" t="s">
        <v>45</v>
      </c>
      <c r="L91" s="89" t="s">
        <v>7</v>
      </c>
      <c r="M91" s="85"/>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f>total_amount_ba($B$2,$D$2,D91,F91,J91,K91,M91)</f>
        <v>0</v>
      </c>
      <c r="BB91" s="83">
        <f>BA91+SUM(N91:AZ91)</f>
        <v>0</v>
      </c>
      <c r="BC91" s="83" t="str">
        <f>SpellNumber(L91,BB91)</f>
        <v>INR Zero Only</v>
      </c>
      <c r="IE91" s="27"/>
      <c r="IF91" s="27"/>
      <c r="IG91" s="27"/>
      <c r="IH91" s="27"/>
      <c r="II91" s="27"/>
    </row>
    <row r="92" spans="1:243" s="26" customFormat="1" ht="15">
      <c r="A92" s="66">
        <v>5.2</v>
      </c>
      <c r="B92" s="67" t="s">
        <v>293</v>
      </c>
      <c r="C92" s="19"/>
      <c r="D92" s="66"/>
      <c r="E92" s="66"/>
      <c r="F92" s="78"/>
      <c r="G92" s="28"/>
      <c r="H92" s="22"/>
      <c r="I92" s="20"/>
      <c r="J92" s="23"/>
      <c r="K92" s="24"/>
      <c r="L92" s="24"/>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IE92" s="27"/>
      <c r="IF92" s="27"/>
      <c r="IG92" s="27"/>
      <c r="IH92" s="27"/>
      <c r="II92" s="27"/>
    </row>
    <row r="93" spans="1:243" s="26" customFormat="1" ht="15">
      <c r="A93" s="80" t="s">
        <v>129</v>
      </c>
      <c r="B93" s="81" t="s">
        <v>130</v>
      </c>
      <c r="C93" s="19"/>
      <c r="D93" s="83">
        <v>2</v>
      </c>
      <c r="E93" s="83" t="s">
        <v>38</v>
      </c>
      <c r="F93" s="86"/>
      <c r="G93" s="22"/>
      <c r="H93" s="22"/>
      <c r="I93" s="87" t="s">
        <v>39</v>
      </c>
      <c r="J93" s="88">
        <f aca="true" t="shared" si="22" ref="J93:J99">IF(I93="Less(-)",-1,1)</f>
        <v>1</v>
      </c>
      <c r="K93" s="89" t="s">
        <v>45</v>
      </c>
      <c r="L93" s="89" t="s">
        <v>7</v>
      </c>
      <c r="M93" s="85"/>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f>total_amount_ba($B$2,$D$2,D93,F93,J93,K93,M93)</f>
        <v>0</v>
      </c>
      <c r="BB93" s="83">
        <f>BA93+SUM(N93:AZ93)</f>
        <v>0</v>
      </c>
      <c r="BC93" s="83" t="str">
        <f>SpellNumber(L93,BB93)</f>
        <v>INR Zero Only</v>
      </c>
      <c r="IE93" s="27"/>
      <c r="IF93" s="27"/>
      <c r="IG93" s="27"/>
      <c r="IH93" s="27"/>
      <c r="II93" s="27"/>
    </row>
    <row r="94" spans="1:243" s="26" customFormat="1" ht="15">
      <c r="A94" s="80" t="s">
        <v>131</v>
      </c>
      <c r="B94" s="81" t="s">
        <v>132</v>
      </c>
      <c r="C94" s="19"/>
      <c r="D94" s="83">
        <v>15</v>
      </c>
      <c r="E94" s="83" t="s">
        <v>38</v>
      </c>
      <c r="F94" s="86"/>
      <c r="G94" s="22"/>
      <c r="H94" s="22"/>
      <c r="I94" s="87" t="s">
        <v>39</v>
      </c>
      <c r="J94" s="88">
        <f t="shared" si="22"/>
        <v>1</v>
      </c>
      <c r="K94" s="89" t="s">
        <v>45</v>
      </c>
      <c r="L94" s="89" t="s">
        <v>7</v>
      </c>
      <c r="M94" s="85"/>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f>total_amount_ba($B$2,$D$2,D94,F94,J94,K94,M94)</f>
        <v>0</v>
      </c>
      <c r="BB94" s="83">
        <f>BA94+SUM(N94:AZ94)</f>
        <v>0</v>
      </c>
      <c r="BC94" s="83" t="str">
        <f>SpellNumber(L94,BB94)</f>
        <v>INR Zero Only</v>
      </c>
      <c r="IE94" s="27"/>
      <c r="IF94" s="27"/>
      <c r="IG94" s="27"/>
      <c r="IH94" s="27"/>
      <c r="II94" s="27"/>
    </row>
    <row r="95" spans="1:243" s="26" customFormat="1" ht="15">
      <c r="A95" s="80" t="s">
        <v>133</v>
      </c>
      <c r="B95" s="81" t="s">
        <v>138</v>
      </c>
      <c r="C95" s="19"/>
      <c r="D95" s="83">
        <v>1</v>
      </c>
      <c r="E95" s="83" t="s">
        <v>38</v>
      </c>
      <c r="F95" s="86"/>
      <c r="G95" s="22"/>
      <c r="H95" s="22"/>
      <c r="I95" s="87" t="s">
        <v>39</v>
      </c>
      <c r="J95" s="88">
        <f t="shared" si="22"/>
        <v>1</v>
      </c>
      <c r="K95" s="89" t="s">
        <v>45</v>
      </c>
      <c r="L95" s="89" t="s">
        <v>7</v>
      </c>
      <c r="M95" s="85"/>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f aca="true" t="shared" si="23" ref="BA95:BA101">total_amount_ba($B$2,$D$2,D95,F95,J95,K95,M95)</f>
        <v>0</v>
      </c>
      <c r="BB95" s="83">
        <f aca="true" t="shared" si="24" ref="BB95:BB101">BA95+SUM(N95:AZ95)</f>
        <v>0</v>
      </c>
      <c r="BC95" s="83" t="str">
        <f aca="true" t="shared" si="25" ref="BC95:BC101">SpellNumber(L95,BB95)</f>
        <v>INR Zero Only</v>
      </c>
      <c r="IE95" s="27"/>
      <c r="IF95" s="27"/>
      <c r="IG95" s="27"/>
      <c r="IH95" s="27"/>
      <c r="II95" s="27"/>
    </row>
    <row r="96" spans="1:243" s="26" customFormat="1" ht="15">
      <c r="A96" s="80" t="s">
        <v>135</v>
      </c>
      <c r="B96" s="81" t="s">
        <v>134</v>
      </c>
      <c r="C96" s="19"/>
      <c r="D96" s="83">
        <v>15</v>
      </c>
      <c r="E96" s="83" t="s">
        <v>38</v>
      </c>
      <c r="F96" s="86"/>
      <c r="G96" s="22"/>
      <c r="H96" s="22"/>
      <c r="I96" s="87" t="s">
        <v>39</v>
      </c>
      <c r="J96" s="88">
        <f t="shared" si="22"/>
        <v>1</v>
      </c>
      <c r="K96" s="89" t="s">
        <v>45</v>
      </c>
      <c r="L96" s="89" t="s">
        <v>7</v>
      </c>
      <c r="M96" s="85"/>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f t="shared" si="23"/>
        <v>0</v>
      </c>
      <c r="BB96" s="83">
        <f t="shared" si="24"/>
        <v>0</v>
      </c>
      <c r="BC96" s="83" t="str">
        <f t="shared" si="25"/>
        <v>INR Zero Only</v>
      </c>
      <c r="IE96" s="27"/>
      <c r="IF96" s="27"/>
      <c r="IG96" s="27"/>
      <c r="IH96" s="27"/>
      <c r="II96" s="27"/>
    </row>
    <row r="97" spans="1:243" s="26" customFormat="1" ht="15">
      <c r="A97" s="80" t="s">
        <v>237</v>
      </c>
      <c r="B97" s="81" t="s">
        <v>136</v>
      </c>
      <c r="C97" s="19"/>
      <c r="D97" s="83">
        <v>5</v>
      </c>
      <c r="E97" s="83" t="s">
        <v>38</v>
      </c>
      <c r="F97" s="86"/>
      <c r="G97" s="22"/>
      <c r="H97" s="22"/>
      <c r="I97" s="87" t="s">
        <v>39</v>
      </c>
      <c r="J97" s="88">
        <f t="shared" si="22"/>
        <v>1</v>
      </c>
      <c r="K97" s="89" t="s">
        <v>45</v>
      </c>
      <c r="L97" s="89" t="s">
        <v>7</v>
      </c>
      <c r="M97" s="85"/>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f t="shared" si="23"/>
        <v>0</v>
      </c>
      <c r="BB97" s="83">
        <f t="shared" si="24"/>
        <v>0</v>
      </c>
      <c r="BC97" s="83" t="str">
        <f t="shared" si="25"/>
        <v>INR Zero Only</v>
      </c>
      <c r="IE97" s="27"/>
      <c r="IF97" s="27"/>
      <c r="IG97" s="27"/>
      <c r="IH97" s="27"/>
      <c r="II97" s="27"/>
    </row>
    <row r="98" spans="1:243" s="26" customFormat="1" ht="15">
      <c r="A98" s="80" t="s">
        <v>294</v>
      </c>
      <c r="B98" s="81" t="s">
        <v>238</v>
      </c>
      <c r="C98" s="19"/>
      <c r="D98" s="83">
        <v>10</v>
      </c>
      <c r="E98" s="83" t="s">
        <v>38</v>
      </c>
      <c r="F98" s="86"/>
      <c r="G98" s="22"/>
      <c r="H98" s="22"/>
      <c r="I98" s="87" t="s">
        <v>39</v>
      </c>
      <c r="J98" s="88">
        <f t="shared" si="22"/>
        <v>1</v>
      </c>
      <c r="K98" s="89" t="s">
        <v>45</v>
      </c>
      <c r="L98" s="89" t="s">
        <v>7</v>
      </c>
      <c r="M98" s="85"/>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f t="shared" si="23"/>
        <v>0</v>
      </c>
      <c r="BB98" s="83">
        <f t="shared" si="24"/>
        <v>0</v>
      </c>
      <c r="BC98" s="83" t="str">
        <f t="shared" si="25"/>
        <v>INR Zero Only</v>
      </c>
      <c r="IE98" s="27"/>
      <c r="IF98" s="27"/>
      <c r="IG98" s="27"/>
      <c r="IH98" s="27"/>
      <c r="II98" s="27"/>
    </row>
    <row r="99" spans="1:243" s="26" customFormat="1" ht="15">
      <c r="A99" s="80" t="s">
        <v>295</v>
      </c>
      <c r="B99" s="81" t="s">
        <v>140</v>
      </c>
      <c r="C99" s="19"/>
      <c r="D99" s="83">
        <v>1</v>
      </c>
      <c r="E99" s="83" t="s">
        <v>38</v>
      </c>
      <c r="F99" s="86"/>
      <c r="G99" s="22"/>
      <c r="H99" s="22"/>
      <c r="I99" s="87" t="s">
        <v>39</v>
      </c>
      <c r="J99" s="88">
        <f t="shared" si="22"/>
        <v>1</v>
      </c>
      <c r="K99" s="89" t="s">
        <v>45</v>
      </c>
      <c r="L99" s="89" t="s">
        <v>7</v>
      </c>
      <c r="M99" s="85"/>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f>total_amount_ba($B$2,$D$2,D99,F99,J99,K99,M99)</f>
        <v>0</v>
      </c>
      <c r="BB99" s="83">
        <f>BA99+SUM(N99:AZ99)</f>
        <v>0</v>
      </c>
      <c r="BC99" s="83" t="str">
        <f>SpellNumber(L99,BB99)</f>
        <v>INR Zero Only</v>
      </c>
      <c r="IE99" s="27"/>
      <c r="IF99" s="27"/>
      <c r="IG99" s="27"/>
      <c r="IH99" s="27"/>
      <c r="II99" s="27"/>
    </row>
    <row r="100" spans="1:243" s="26" customFormat="1" ht="15">
      <c r="A100" s="66">
        <v>5.3</v>
      </c>
      <c r="B100" s="67" t="s">
        <v>296</v>
      </c>
      <c r="C100" s="19"/>
      <c r="D100" s="66"/>
      <c r="E100" s="66"/>
      <c r="F100" s="78"/>
      <c r="G100" s="28"/>
      <c r="H100" s="22"/>
      <c r="I100" s="20"/>
      <c r="J100" s="23"/>
      <c r="K100" s="24"/>
      <c r="L100" s="24"/>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IE100" s="27"/>
      <c r="IF100" s="27"/>
      <c r="IG100" s="27"/>
      <c r="IH100" s="27"/>
      <c r="II100" s="27"/>
    </row>
    <row r="101" spans="1:243" s="26" customFormat="1" ht="15">
      <c r="A101" s="80" t="s">
        <v>137</v>
      </c>
      <c r="B101" s="81" t="s">
        <v>163</v>
      </c>
      <c r="C101" s="19"/>
      <c r="D101" s="83">
        <v>2</v>
      </c>
      <c r="E101" s="83" t="s">
        <v>38</v>
      </c>
      <c r="F101" s="86"/>
      <c r="G101" s="22"/>
      <c r="H101" s="22"/>
      <c r="I101" s="87" t="s">
        <v>39</v>
      </c>
      <c r="J101" s="88">
        <f>IF(I101="Less(-)",-1,1)</f>
        <v>1</v>
      </c>
      <c r="K101" s="89" t="s">
        <v>45</v>
      </c>
      <c r="L101" s="89" t="s">
        <v>7</v>
      </c>
      <c r="M101" s="85"/>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f t="shared" si="23"/>
        <v>0</v>
      </c>
      <c r="BB101" s="83">
        <f t="shared" si="24"/>
        <v>0</v>
      </c>
      <c r="BC101" s="83" t="str">
        <f t="shared" si="25"/>
        <v>INR Zero Only</v>
      </c>
      <c r="IE101" s="27"/>
      <c r="IF101" s="27"/>
      <c r="IG101" s="27"/>
      <c r="IH101" s="27"/>
      <c r="II101" s="27"/>
    </row>
    <row r="102" spans="1:243" s="26" customFormat="1" ht="15">
      <c r="A102" s="80" t="s">
        <v>139</v>
      </c>
      <c r="B102" s="81" t="s">
        <v>164</v>
      </c>
      <c r="C102" s="19"/>
      <c r="D102" s="83">
        <v>1</v>
      </c>
      <c r="E102" s="83" t="s">
        <v>38</v>
      </c>
      <c r="F102" s="86"/>
      <c r="G102" s="22"/>
      <c r="H102" s="22"/>
      <c r="I102" s="87" t="s">
        <v>39</v>
      </c>
      <c r="J102" s="88">
        <f>IF(I102="Less(-)",-1,1)</f>
        <v>1</v>
      </c>
      <c r="K102" s="89" t="s">
        <v>45</v>
      </c>
      <c r="L102" s="89" t="s">
        <v>7</v>
      </c>
      <c r="M102" s="85"/>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f aca="true" t="shared" si="26" ref="BA102:BA108">total_amount_ba($B$2,$D$2,D102,F102,J102,K102,M102)</f>
        <v>0</v>
      </c>
      <c r="BB102" s="83">
        <f aca="true" t="shared" si="27" ref="BB102:BB108">BA102+SUM(N102:AZ102)</f>
        <v>0</v>
      </c>
      <c r="BC102" s="83" t="str">
        <f aca="true" t="shared" si="28" ref="BC102:BC108">SpellNumber(L102,BB102)</f>
        <v>INR Zero Only</v>
      </c>
      <c r="IE102" s="27"/>
      <c r="IF102" s="27"/>
      <c r="IG102" s="27"/>
      <c r="IH102" s="27"/>
      <c r="II102" s="27"/>
    </row>
    <row r="103" spans="1:243" s="26" customFormat="1" ht="15">
      <c r="A103" s="80" t="s">
        <v>297</v>
      </c>
      <c r="B103" s="81" t="s">
        <v>165</v>
      </c>
      <c r="C103" s="19"/>
      <c r="D103" s="83">
        <v>4</v>
      </c>
      <c r="E103" s="83" t="s">
        <v>38</v>
      </c>
      <c r="F103" s="86"/>
      <c r="G103" s="22"/>
      <c r="H103" s="22"/>
      <c r="I103" s="87" t="s">
        <v>39</v>
      </c>
      <c r="J103" s="88">
        <f>IF(I103="Less(-)",-1,1)</f>
        <v>1</v>
      </c>
      <c r="K103" s="89" t="s">
        <v>45</v>
      </c>
      <c r="L103" s="89" t="s">
        <v>7</v>
      </c>
      <c r="M103" s="85"/>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f t="shared" si="26"/>
        <v>0</v>
      </c>
      <c r="BB103" s="83">
        <f t="shared" si="27"/>
        <v>0</v>
      </c>
      <c r="BC103" s="83" t="str">
        <f t="shared" si="28"/>
        <v>INR Zero Only</v>
      </c>
      <c r="IE103" s="27"/>
      <c r="IF103" s="27"/>
      <c r="IG103" s="27"/>
      <c r="IH103" s="27"/>
      <c r="II103" s="27"/>
    </row>
    <row r="104" spans="1:243" s="26" customFormat="1" ht="15">
      <c r="A104" s="80" t="s">
        <v>298</v>
      </c>
      <c r="B104" s="81" t="s">
        <v>166</v>
      </c>
      <c r="C104" s="19"/>
      <c r="D104" s="83">
        <v>2</v>
      </c>
      <c r="E104" s="83" t="s">
        <v>38</v>
      </c>
      <c r="F104" s="86"/>
      <c r="G104" s="22"/>
      <c r="H104" s="22"/>
      <c r="I104" s="87" t="s">
        <v>39</v>
      </c>
      <c r="J104" s="88">
        <f>IF(I104="Less(-)",-1,1)</f>
        <v>1</v>
      </c>
      <c r="K104" s="89" t="s">
        <v>45</v>
      </c>
      <c r="L104" s="89" t="s">
        <v>7</v>
      </c>
      <c r="M104" s="85"/>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f t="shared" si="26"/>
        <v>0</v>
      </c>
      <c r="BB104" s="83">
        <f t="shared" si="27"/>
        <v>0</v>
      </c>
      <c r="BC104" s="83" t="str">
        <f t="shared" si="28"/>
        <v>INR Zero Only</v>
      </c>
      <c r="IE104" s="27"/>
      <c r="IF104" s="27"/>
      <c r="IG104" s="27"/>
      <c r="IH104" s="27"/>
      <c r="II104" s="27"/>
    </row>
    <row r="105" spans="1:243" s="26" customFormat="1" ht="71.25">
      <c r="A105" s="80" t="s">
        <v>299</v>
      </c>
      <c r="B105" s="81" t="s">
        <v>300</v>
      </c>
      <c r="C105" s="19"/>
      <c r="D105" s="83">
        <v>1</v>
      </c>
      <c r="E105" s="83" t="s">
        <v>38</v>
      </c>
      <c r="F105" s="86"/>
      <c r="G105" s="22"/>
      <c r="H105" s="22"/>
      <c r="I105" s="87" t="s">
        <v>39</v>
      </c>
      <c r="J105" s="88">
        <f>IF(I105="Less(-)",-1,1)</f>
        <v>1</v>
      </c>
      <c r="K105" s="89" t="s">
        <v>45</v>
      </c>
      <c r="L105" s="89" t="s">
        <v>7</v>
      </c>
      <c r="M105" s="85"/>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f t="shared" si="26"/>
        <v>0</v>
      </c>
      <c r="BB105" s="83">
        <f t="shared" si="27"/>
        <v>0</v>
      </c>
      <c r="BC105" s="83" t="str">
        <f t="shared" si="28"/>
        <v>INR Zero Only</v>
      </c>
      <c r="IE105" s="27"/>
      <c r="IF105" s="27"/>
      <c r="IG105" s="27"/>
      <c r="IH105" s="27"/>
      <c r="II105" s="27"/>
    </row>
    <row r="106" spans="1:243" s="26" customFormat="1" ht="15">
      <c r="A106" s="66">
        <v>5.4</v>
      </c>
      <c r="B106" s="67" t="s">
        <v>141</v>
      </c>
      <c r="C106" s="19"/>
      <c r="D106" s="66"/>
      <c r="E106" s="66"/>
      <c r="F106" s="78"/>
      <c r="G106" s="28"/>
      <c r="H106" s="22"/>
      <c r="I106" s="20"/>
      <c r="J106" s="23"/>
      <c r="K106" s="24"/>
      <c r="L106" s="24"/>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IE106" s="27"/>
      <c r="IF106" s="27"/>
      <c r="IG106" s="27"/>
      <c r="IH106" s="27"/>
      <c r="II106" s="27"/>
    </row>
    <row r="107" spans="1:243" s="26" customFormat="1" ht="15">
      <c r="A107" s="80" t="s">
        <v>142</v>
      </c>
      <c r="B107" s="81" t="s">
        <v>301</v>
      </c>
      <c r="C107" s="19"/>
      <c r="D107" s="83">
        <v>1</v>
      </c>
      <c r="E107" s="83" t="s">
        <v>38</v>
      </c>
      <c r="F107" s="86"/>
      <c r="G107" s="22"/>
      <c r="H107" s="22"/>
      <c r="I107" s="87" t="s">
        <v>39</v>
      </c>
      <c r="J107" s="88">
        <f aca="true" t="shared" si="29" ref="J107:J113">IF(I107="Less(-)",-1,1)</f>
        <v>1</v>
      </c>
      <c r="K107" s="89" t="s">
        <v>45</v>
      </c>
      <c r="L107" s="89" t="s">
        <v>7</v>
      </c>
      <c r="M107" s="85"/>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f t="shared" si="26"/>
        <v>0</v>
      </c>
      <c r="BB107" s="83">
        <f t="shared" si="27"/>
        <v>0</v>
      </c>
      <c r="BC107" s="83" t="str">
        <f t="shared" si="28"/>
        <v>INR Zero Only</v>
      </c>
      <c r="IE107" s="27"/>
      <c r="IF107" s="27"/>
      <c r="IG107" s="27"/>
      <c r="IH107" s="27"/>
      <c r="II107" s="27"/>
    </row>
    <row r="108" spans="1:243" s="26" customFormat="1" ht="15">
      <c r="A108" s="80" t="s">
        <v>143</v>
      </c>
      <c r="B108" s="81" t="s">
        <v>302</v>
      </c>
      <c r="C108" s="19"/>
      <c r="D108" s="83">
        <v>1</v>
      </c>
      <c r="E108" s="83" t="s">
        <v>38</v>
      </c>
      <c r="F108" s="86"/>
      <c r="G108" s="22"/>
      <c r="H108" s="22"/>
      <c r="I108" s="87" t="s">
        <v>39</v>
      </c>
      <c r="J108" s="88">
        <f t="shared" si="29"/>
        <v>1</v>
      </c>
      <c r="K108" s="89" t="s">
        <v>45</v>
      </c>
      <c r="L108" s="89" t="s">
        <v>7</v>
      </c>
      <c r="M108" s="85"/>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f t="shared" si="26"/>
        <v>0</v>
      </c>
      <c r="BB108" s="83">
        <f t="shared" si="27"/>
        <v>0</v>
      </c>
      <c r="BC108" s="83" t="str">
        <f t="shared" si="28"/>
        <v>INR Zero Only</v>
      </c>
      <c r="IE108" s="27"/>
      <c r="IF108" s="27"/>
      <c r="IG108" s="27"/>
      <c r="IH108" s="27"/>
      <c r="II108" s="27"/>
    </row>
    <row r="109" spans="1:243" s="26" customFormat="1" ht="15">
      <c r="A109" s="80" t="s">
        <v>144</v>
      </c>
      <c r="B109" s="81" t="s">
        <v>145</v>
      </c>
      <c r="C109" s="19"/>
      <c r="D109" s="83">
        <v>1</v>
      </c>
      <c r="E109" s="83" t="s">
        <v>53</v>
      </c>
      <c r="F109" s="86"/>
      <c r="G109" s="22"/>
      <c r="H109" s="22"/>
      <c r="I109" s="87" t="s">
        <v>39</v>
      </c>
      <c r="J109" s="88">
        <f t="shared" si="29"/>
        <v>1</v>
      </c>
      <c r="K109" s="89" t="s">
        <v>45</v>
      </c>
      <c r="L109" s="89" t="s">
        <v>7</v>
      </c>
      <c r="M109" s="85"/>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f aca="true" t="shared" si="30" ref="BA109:BA119">total_amount_ba($B$2,$D$2,D109,F109,J109,K109,M109)</f>
        <v>0</v>
      </c>
      <c r="BB109" s="83">
        <f aca="true" t="shared" si="31" ref="BB109:BB116">BA109+SUM(N109:AZ109)</f>
        <v>0</v>
      </c>
      <c r="BC109" s="83" t="str">
        <f aca="true" t="shared" si="32" ref="BC109:BC119">SpellNumber(L109,BB109)</f>
        <v>INR Zero Only</v>
      </c>
      <c r="IE109" s="27"/>
      <c r="IF109" s="27"/>
      <c r="IG109" s="27"/>
      <c r="IH109" s="27"/>
      <c r="II109" s="27"/>
    </row>
    <row r="110" spans="1:243" s="26" customFormat="1" ht="15">
      <c r="A110" s="80" t="s">
        <v>146</v>
      </c>
      <c r="B110" s="81" t="s">
        <v>147</v>
      </c>
      <c r="C110" s="19"/>
      <c r="D110" s="83">
        <v>1</v>
      </c>
      <c r="E110" s="83" t="s">
        <v>53</v>
      </c>
      <c r="F110" s="86"/>
      <c r="G110" s="22"/>
      <c r="H110" s="22"/>
      <c r="I110" s="87" t="s">
        <v>39</v>
      </c>
      <c r="J110" s="88">
        <f t="shared" si="29"/>
        <v>1</v>
      </c>
      <c r="K110" s="89" t="s">
        <v>45</v>
      </c>
      <c r="L110" s="89" t="s">
        <v>7</v>
      </c>
      <c r="M110" s="85"/>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f t="shared" si="30"/>
        <v>0</v>
      </c>
      <c r="BB110" s="83">
        <f t="shared" si="31"/>
        <v>0</v>
      </c>
      <c r="BC110" s="83" t="str">
        <f t="shared" si="32"/>
        <v>INR Zero Only</v>
      </c>
      <c r="IE110" s="27"/>
      <c r="IF110" s="27"/>
      <c r="IG110" s="27"/>
      <c r="IH110" s="27"/>
      <c r="II110" s="27"/>
    </row>
    <row r="111" spans="1:243" s="26" customFormat="1" ht="15">
      <c r="A111" s="80" t="s">
        <v>148</v>
      </c>
      <c r="B111" s="81" t="s">
        <v>149</v>
      </c>
      <c r="C111" s="19"/>
      <c r="D111" s="83">
        <v>1</v>
      </c>
      <c r="E111" s="83" t="s">
        <v>53</v>
      </c>
      <c r="F111" s="86"/>
      <c r="G111" s="22"/>
      <c r="H111" s="22"/>
      <c r="I111" s="87" t="s">
        <v>39</v>
      </c>
      <c r="J111" s="88">
        <f t="shared" si="29"/>
        <v>1</v>
      </c>
      <c r="K111" s="89" t="s">
        <v>45</v>
      </c>
      <c r="L111" s="89" t="s">
        <v>7</v>
      </c>
      <c r="M111" s="85"/>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f t="shared" si="30"/>
        <v>0</v>
      </c>
      <c r="BB111" s="83">
        <f t="shared" si="31"/>
        <v>0</v>
      </c>
      <c r="BC111" s="83" t="str">
        <f t="shared" si="32"/>
        <v>INR Zero Only</v>
      </c>
      <c r="IE111" s="27"/>
      <c r="IF111" s="27"/>
      <c r="IG111" s="27"/>
      <c r="IH111" s="27"/>
      <c r="II111" s="27"/>
    </row>
    <row r="112" spans="1:243" s="26" customFormat="1" ht="15">
      <c r="A112" s="80" t="s">
        <v>150</v>
      </c>
      <c r="B112" s="81" t="s">
        <v>151</v>
      </c>
      <c r="C112" s="19"/>
      <c r="D112" s="83">
        <v>1</v>
      </c>
      <c r="E112" s="83" t="s">
        <v>38</v>
      </c>
      <c r="F112" s="86"/>
      <c r="G112" s="22"/>
      <c r="H112" s="22"/>
      <c r="I112" s="87" t="s">
        <v>39</v>
      </c>
      <c r="J112" s="88">
        <f t="shared" si="29"/>
        <v>1</v>
      </c>
      <c r="K112" s="89" t="s">
        <v>45</v>
      </c>
      <c r="L112" s="89" t="s">
        <v>7</v>
      </c>
      <c r="M112" s="85"/>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f t="shared" si="30"/>
        <v>0</v>
      </c>
      <c r="BB112" s="83">
        <f t="shared" si="31"/>
        <v>0</v>
      </c>
      <c r="BC112" s="83" t="str">
        <f t="shared" si="32"/>
        <v>INR Zero Only</v>
      </c>
      <c r="IE112" s="27"/>
      <c r="IF112" s="27"/>
      <c r="IG112" s="27"/>
      <c r="IH112" s="27"/>
      <c r="II112" s="27"/>
    </row>
    <row r="113" spans="1:243" s="26" customFormat="1" ht="15">
      <c r="A113" s="80" t="s">
        <v>152</v>
      </c>
      <c r="B113" s="81" t="s">
        <v>239</v>
      </c>
      <c r="C113" s="19"/>
      <c r="D113" s="83">
        <v>6</v>
      </c>
      <c r="E113" s="83" t="s">
        <v>38</v>
      </c>
      <c r="F113" s="86"/>
      <c r="G113" s="22"/>
      <c r="H113" s="22"/>
      <c r="I113" s="87" t="s">
        <v>39</v>
      </c>
      <c r="J113" s="88">
        <f t="shared" si="29"/>
        <v>1</v>
      </c>
      <c r="K113" s="89" t="s">
        <v>45</v>
      </c>
      <c r="L113" s="89" t="s">
        <v>7</v>
      </c>
      <c r="M113" s="85"/>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f t="shared" si="30"/>
        <v>0</v>
      </c>
      <c r="BB113" s="83">
        <f t="shared" si="31"/>
        <v>0</v>
      </c>
      <c r="BC113" s="83" t="str">
        <f t="shared" si="32"/>
        <v>INR Zero Only</v>
      </c>
      <c r="IE113" s="27"/>
      <c r="IF113" s="27"/>
      <c r="IG113" s="27"/>
      <c r="IH113" s="27"/>
      <c r="II113" s="27"/>
    </row>
    <row r="114" spans="1:243" s="26" customFormat="1" ht="15">
      <c r="A114" s="66">
        <v>5.5</v>
      </c>
      <c r="B114" s="67" t="s">
        <v>303</v>
      </c>
      <c r="C114" s="19"/>
      <c r="D114" s="66"/>
      <c r="E114" s="66"/>
      <c r="F114" s="78"/>
      <c r="G114" s="28"/>
      <c r="H114" s="22"/>
      <c r="I114" s="20"/>
      <c r="J114" s="23"/>
      <c r="K114" s="24"/>
      <c r="L114" s="24"/>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IE114" s="27"/>
      <c r="IF114" s="27"/>
      <c r="IG114" s="27"/>
      <c r="IH114" s="27"/>
      <c r="II114" s="27"/>
    </row>
    <row r="115" spans="1:243" s="26" customFormat="1" ht="15">
      <c r="A115" s="80" t="s">
        <v>153</v>
      </c>
      <c r="B115" s="81" t="s">
        <v>304</v>
      </c>
      <c r="C115" s="19"/>
      <c r="D115" s="83">
        <v>5000</v>
      </c>
      <c r="E115" s="83" t="s">
        <v>210</v>
      </c>
      <c r="F115" s="86"/>
      <c r="G115" s="22"/>
      <c r="H115" s="22"/>
      <c r="I115" s="87" t="s">
        <v>39</v>
      </c>
      <c r="J115" s="88">
        <f aca="true" t="shared" si="33" ref="J115:J124">IF(I115="Less(-)",-1,1)</f>
        <v>1</v>
      </c>
      <c r="K115" s="89" t="s">
        <v>45</v>
      </c>
      <c r="L115" s="89" t="s">
        <v>7</v>
      </c>
      <c r="M115" s="85"/>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f t="shared" si="30"/>
        <v>0</v>
      </c>
      <c r="BB115" s="83">
        <f t="shared" si="31"/>
        <v>0</v>
      </c>
      <c r="BC115" s="83" t="str">
        <f t="shared" si="32"/>
        <v>INR Zero Only</v>
      </c>
      <c r="IE115" s="27"/>
      <c r="IF115" s="27"/>
      <c r="IG115" s="27"/>
      <c r="IH115" s="27"/>
      <c r="II115" s="27"/>
    </row>
    <row r="116" spans="1:243" s="26" customFormat="1" ht="15">
      <c r="A116" s="80" t="s">
        <v>154</v>
      </c>
      <c r="B116" s="81" t="s">
        <v>167</v>
      </c>
      <c r="C116" s="19"/>
      <c r="D116" s="83">
        <v>5000</v>
      </c>
      <c r="E116" s="83" t="s">
        <v>210</v>
      </c>
      <c r="F116" s="86"/>
      <c r="G116" s="22"/>
      <c r="H116" s="22"/>
      <c r="I116" s="87" t="s">
        <v>39</v>
      </c>
      <c r="J116" s="88">
        <f t="shared" si="33"/>
        <v>1</v>
      </c>
      <c r="K116" s="89" t="s">
        <v>45</v>
      </c>
      <c r="L116" s="89" t="s">
        <v>7</v>
      </c>
      <c r="M116" s="85"/>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f t="shared" si="30"/>
        <v>0</v>
      </c>
      <c r="BB116" s="83">
        <f t="shared" si="31"/>
        <v>0</v>
      </c>
      <c r="BC116" s="83" t="str">
        <f t="shared" si="32"/>
        <v>INR Zero Only</v>
      </c>
      <c r="IE116" s="27"/>
      <c r="IF116" s="27"/>
      <c r="IG116" s="27"/>
      <c r="IH116" s="27"/>
      <c r="II116" s="27"/>
    </row>
    <row r="117" spans="1:243" s="26" customFormat="1" ht="15">
      <c r="A117" s="80" t="s">
        <v>156</v>
      </c>
      <c r="B117" s="81" t="s">
        <v>168</v>
      </c>
      <c r="C117" s="19"/>
      <c r="D117" s="83">
        <v>20000</v>
      </c>
      <c r="E117" s="83" t="s">
        <v>210</v>
      </c>
      <c r="F117" s="86"/>
      <c r="G117" s="22"/>
      <c r="H117" s="22"/>
      <c r="I117" s="87" t="s">
        <v>39</v>
      </c>
      <c r="J117" s="88">
        <f t="shared" si="33"/>
        <v>1</v>
      </c>
      <c r="K117" s="89" t="s">
        <v>45</v>
      </c>
      <c r="L117" s="89" t="s">
        <v>7</v>
      </c>
      <c r="M117" s="85"/>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f t="shared" si="30"/>
        <v>0</v>
      </c>
      <c r="BB117" s="83"/>
      <c r="BC117" s="83" t="str">
        <f t="shared" si="32"/>
        <v>INR Zero Only</v>
      </c>
      <c r="IE117" s="27"/>
      <c r="IF117" s="27"/>
      <c r="IG117" s="27"/>
      <c r="IH117" s="27"/>
      <c r="II117" s="27"/>
    </row>
    <row r="118" spans="1:243" s="26" customFormat="1" ht="15">
      <c r="A118" s="80" t="s">
        <v>157</v>
      </c>
      <c r="B118" s="81" t="s">
        <v>169</v>
      </c>
      <c r="C118" s="19"/>
      <c r="D118" s="83">
        <v>1</v>
      </c>
      <c r="E118" s="83" t="s">
        <v>38</v>
      </c>
      <c r="F118" s="86"/>
      <c r="G118" s="22"/>
      <c r="H118" s="22"/>
      <c r="I118" s="87" t="s">
        <v>39</v>
      </c>
      <c r="J118" s="88">
        <f t="shared" si="33"/>
        <v>1</v>
      </c>
      <c r="K118" s="89" t="s">
        <v>45</v>
      </c>
      <c r="L118" s="89" t="s">
        <v>7</v>
      </c>
      <c r="M118" s="85"/>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f t="shared" si="30"/>
        <v>0</v>
      </c>
      <c r="BB118" s="83">
        <f aca="true" t="shared" si="34" ref="BB118:BB123">BA118+SUM(N118:AZ118)</f>
        <v>0</v>
      </c>
      <c r="BC118" s="83" t="str">
        <f t="shared" si="32"/>
        <v>INR Zero Only</v>
      </c>
      <c r="IE118" s="27"/>
      <c r="IF118" s="27"/>
      <c r="IG118" s="27"/>
      <c r="IH118" s="27"/>
      <c r="II118" s="27"/>
    </row>
    <row r="119" spans="1:243" s="26" customFormat="1" ht="15">
      <c r="A119" s="80" t="s">
        <v>159</v>
      </c>
      <c r="B119" s="81" t="s">
        <v>170</v>
      </c>
      <c r="C119" s="19"/>
      <c r="D119" s="83">
        <v>1</v>
      </c>
      <c r="E119" s="83" t="s">
        <v>38</v>
      </c>
      <c r="F119" s="86"/>
      <c r="G119" s="22"/>
      <c r="H119" s="22"/>
      <c r="I119" s="87" t="s">
        <v>39</v>
      </c>
      <c r="J119" s="88">
        <f t="shared" si="33"/>
        <v>1</v>
      </c>
      <c r="K119" s="89" t="s">
        <v>45</v>
      </c>
      <c r="L119" s="89" t="s">
        <v>7</v>
      </c>
      <c r="M119" s="85"/>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f t="shared" si="30"/>
        <v>0</v>
      </c>
      <c r="BB119" s="83">
        <f t="shared" si="34"/>
        <v>0</v>
      </c>
      <c r="BC119" s="83" t="str">
        <f t="shared" si="32"/>
        <v>INR Zero Only</v>
      </c>
      <c r="IE119" s="27"/>
      <c r="IF119" s="27"/>
      <c r="IG119" s="27"/>
      <c r="IH119" s="27"/>
      <c r="II119" s="27"/>
    </row>
    <row r="120" spans="1:243" s="26" customFormat="1" ht="15">
      <c r="A120" s="80" t="s">
        <v>161</v>
      </c>
      <c r="B120" s="81" t="s">
        <v>305</v>
      </c>
      <c r="C120" s="19"/>
      <c r="D120" s="83">
        <v>15</v>
      </c>
      <c r="E120" s="83" t="s">
        <v>38</v>
      </c>
      <c r="F120" s="86"/>
      <c r="G120" s="22"/>
      <c r="H120" s="22"/>
      <c r="I120" s="87" t="s">
        <v>39</v>
      </c>
      <c r="J120" s="88">
        <f t="shared" si="33"/>
        <v>1</v>
      </c>
      <c r="K120" s="89" t="s">
        <v>45</v>
      </c>
      <c r="L120" s="89" t="s">
        <v>7</v>
      </c>
      <c r="M120" s="85"/>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f>total_amount_ba($B$2,$D$2,D120,F120,J120,K120,M120)</f>
        <v>0</v>
      </c>
      <c r="BB120" s="83">
        <f t="shared" si="34"/>
        <v>0</v>
      </c>
      <c r="BC120" s="83" t="str">
        <f>SpellNumber(L120,BB120)</f>
        <v>INR Zero Only</v>
      </c>
      <c r="IE120" s="27"/>
      <c r="IF120" s="27"/>
      <c r="IG120" s="27"/>
      <c r="IH120" s="27"/>
      <c r="II120" s="27"/>
    </row>
    <row r="121" spans="1:243" s="26" customFormat="1" ht="15">
      <c r="A121" s="80" t="s">
        <v>306</v>
      </c>
      <c r="B121" s="81" t="s">
        <v>155</v>
      </c>
      <c r="C121" s="19"/>
      <c r="D121" s="83">
        <v>4</v>
      </c>
      <c r="E121" s="83" t="s">
        <v>38</v>
      </c>
      <c r="F121" s="86"/>
      <c r="G121" s="22"/>
      <c r="H121" s="22"/>
      <c r="I121" s="87" t="s">
        <v>39</v>
      </c>
      <c r="J121" s="88">
        <f t="shared" si="33"/>
        <v>1</v>
      </c>
      <c r="K121" s="89" t="s">
        <v>45</v>
      </c>
      <c r="L121" s="89" t="s">
        <v>7</v>
      </c>
      <c r="M121" s="85"/>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f>total_amount_ba($B$2,$D$2,D121,F121,J121,K121,M121)</f>
        <v>0</v>
      </c>
      <c r="BB121" s="83">
        <f t="shared" si="34"/>
        <v>0</v>
      </c>
      <c r="BC121" s="83" t="str">
        <f>SpellNumber(L121,BB121)</f>
        <v>INR Zero Only</v>
      </c>
      <c r="IE121" s="27"/>
      <c r="IF121" s="27"/>
      <c r="IG121" s="27"/>
      <c r="IH121" s="27"/>
      <c r="II121" s="27"/>
    </row>
    <row r="122" spans="1:243" s="26" customFormat="1" ht="15">
      <c r="A122" s="80" t="s">
        <v>307</v>
      </c>
      <c r="B122" s="81" t="s">
        <v>158</v>
      </c>
      <c r="C122" s="19"/>
      <c r="D122" s="83">
        <v>2</v>
      </c>
      <c r="E122" s="83" t="s">
        <v>38</v>
      </c>
      <c r="F122" s="86"/>
      <c r="G122" s="22"/>
      <c r="H122" s="22"/>
      <c r="I122" s="87" t="s">
        <v>39</v>
      </c>
      <c r="J122" s="88">
        <f t="shared" si="33"/>
        <v>1</v>
      </c>
      <c r="K122" s="89" t="s">
        <v>45</v>
      </c>
      <c r="L122" s="89" t="s">
        <v>7</v>
      </c>
      <c r="M122" s="85"/>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f>total_amount_ba($B$2,$D$2,D122,F122,J122,K122,M122)</f>
        <v>0</v>
      </c>
      <c r="BB122" s="83">
        <f t="shared" si="34"/>
        <v>0</v>
      </c>
      <c r="BC122" s="83" t="str">
        <f>SpellNumber(L122,BB122)</f>
        <v>INR Zero Only</v>
      </c>
      <c r="IE122" s="27"/>
      <c r="IF122" s="27"/>
      <c r="IG122" s="27"/>
      <c r="IH122" s="27"/>
      <c r="II122" s="27"/>
    </row>
    <row r="123" spans="1:243" s="26" customFormat="1" ht="15">
      <c r="A123" s="80" t="s">
        <v>308</v>
      </c>
      <c r="B123" s="81" t="s">
        <v>160</v>
      </c>
      <c r="C123" s="19"/>
      <c r="D123" s="83">
        <v>1</v>
      </c>
      <c r="E123" s="83" t="s">
        <v>38</v>
      </c>
      <c r="F123" s="86"/>
      <c r="G123" s="22"/>
      <c r="H123" s="22"/>
      <c r="I123" s="87" t="s">
        <v>39</v>
      </c>
      <c r="J123" s="88">
        <f t="shared" si="33"/>
        <v>1</v>
      </c>
      <c r="K123" s="89" t="s">
        <v>45</v>
      </c>
      <c r="L123" s="89" t="s">
        <v>7</v>
      </c>
      <c r="M123" s="85"/>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f>total_amount_ba($B$2,$D$2,D123,F123,J123,K123,M123)</f>
        <v>0</v>
      </c>
      <c r="BB123" s="83">
        <f t="shared" si="34"/>
        <v>0</v>
      </c>
      <c r="BC123" s="83" t="str">
        <f>SpellNumber(L123,BB123)</f>
        <v>INR Zero Only</v>
      </c>
      <c r="IE123" s="27"/>
      <c r="IF123" s="27"/>
      <c r="IG123" s="27"/>
      <c r="IH123" s="27"/>
      <c r="II123" s="27"/>
    </row>
    <row r="124" spans="1:243" s="26" customFormat="1" ht="15">
      <c r="A124" s="80" t="s">
        <v>309</v>
      </c>
      <c r="B124" s="81" t="s">
        <v>162</v>
      </c>
      <c r="C124" s="19"/>
      <c r="D124" s="83">
        <v>5</v>
      </c>
      <c r="E124" s="83" t="s">
        <v>38</v>
      </c>
      <c r="F124" s="86"/>
      <c r="G124" s="22"/>
      <c r="H124" s="22"/>
      <c r="I124" s="87" t="s">
        <v>39</v>
      </c>
      <c r="J124" s="88">
        <f t="shared" si="33"/>
        <v>1</v>
      </c>
      <c r="K124" s="89" t="s">
        <v>45</v>
      </c>
      <c r="L124" s="89" t="s">
        <v>7</v>
      </c>
      <c r="M124" s="85"/>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f aca="true" t="shared" si="35" ref="BA124:BA137">total_amount_ba($B$2,$D$2,D124,F124,J124,K124,M124)</f>
        <v>0</v>
      </c>
      <c r="BB124" s="83">
        <f aca="true" t="shared" si="36" ref="BB124:BB137">BA124+SUM(N124:AZ124)</f>
        <v>0</v>
      </c>
      <c r="BC124" s="83" t="str">
        <f aca="true" t="shared" si="37" ref="BC124:BC137">SpellNumber(L124,BB124)</f>
        <v>INR Zero Only</v>
      </c>
      <c r="IE124" s="27"/>
      <c r="IF124" s="27"/>
      <c r="IG124" s="27"/>
      <c r="IH124" s="27"/>
      <c r="II124" s="27"/>
    </row>
    <row r="125" spans="1:243" s="26" customFormat="1" ht="15">
      <c r="A125" s="66">
        <v>5.6</v>
      </c>
      <c r="B125" s="67" t="s">
        <v>93</v>
      </c>
      <c r="C125" s="19"/>
      <c r="D125" s="66"/>
      <c r="E125" s="66"/>
      <c r="F125" s="78"/>
      <c r="G125" s="28"/>
      <c r="H125" s="22"/>
      <c r="I125" s="20"/>
      <c r="J125" s="23"/>
      <c r="K125" s="24"/>
      <c r="L125" s="24"/>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IE125" s="27"/>
      <c r="IF125" s="27"/>
      <c r="IG125" s="27"/>
      <c r="IH125" s="27"/>
      <c r="II125" s="27"/>
    </row>
    <row r="126" spans="1:243" s="26" customFormat="1" ht="28.5">
      <c r="A126" s="80" t="s">
        <v>224</v>
      </c>
      <c r="B126" s="81" t="s">
        <v>95</v>
      </c>
      <c r="C126" s="19"/>
      <c r="D126" s="83">
        <v>1</v>
      </c>
      <c r="E126" s="83" t="s">
        <v>53</v>
      </c>
      <c r="F126" s="86"/>
      <c r="G126" s="22"/>
      <c r="H126" s="22"/>
      <c r="I126" s="87" t="s">
        <v>39</v>
      </c>
      <c r="J126" s="88">
        <f>IF(I126="Less(-)",-1,1)</f>
        <v>1</v>
      </c>
      <c r="K126" s="89" t="s">
        <v>45</v>
      </c>
      <c r="L126" s="89" t="s">
        <v>7</v>
      </c>
      <c r="M126" s="85"/>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f t="shared" si="35"/>
        <v>0</v>
      </c>
      <c r="BB126" s="83">
        <f t="shared" si="36"/>
        <v>0</v>
      </c>
      <c r="BC126" s="83" t="str">
        <f t="shared" si="37"/>
        <v>INR Zero Only</v>
      </c>
      <c r="IE126" s="27"/>
      <c r="IF126" s="27"/>
      <c r="IG126" s="27"/>
      <c r="IH126" s="27"/>
      <c r="II126" s="27"/>
    </row>
    <row r="127" spans="1:243" s="26" customFormat="1" ht="15.75">
      <c r="A127" s="64">
        <v>7</v>
      </c>
      <c r="B127" s="65" t="s">
        <v>171</v>
      </c>
      <c r="C127" s="19"/>
      <c r="D127" s="68"/>
      <c r="E127" s="65"/>
      <c r="F127" s="78"/>
      <c r="G127" s="28"/>
      <c r="H127" s="22"/>
      <c r="I127" s="20"/>
      <c r="J127" s="23"/>
      <c r="K127" s="24"/>
      <c r="L127" s="24"/>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IE127" s="27"/>
      <c r="IF127" s="27"/>
      <c r="IG127" s="27"/>
      <c r="IH127" s="27"/>
      <c r="II127" s="27"/>
    </row>
    <row r="128" spans="1:243" s="26" customFormat="1" ht="15">
      <c r="A128" s="66">
        <v>7.1</v>
      </c>
      <c r="B128" s="67" t="s">
        <v>310</v>
      </c>
      <c r="C128" s="19"/>
      <c r="D128" s="66"/>
      <c r="E128" s="66"/>
      <c r="F128" s="78"/>
      <c r="G128" s="28"/>
      <c r="H128" s="22"/>
      <c r="I128" s="20"/>
      <c r="J128" s="23"/>
      <c r="K128" s="24"/>
      <c r="L128" s="24"/>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IE128" s="27"/>
      <c r="IF128" s="27"/>
      <c r="IG128" s="27"/>
      <c r="IH128" s="27"/>
      <c r="II128" s="27"/>
    </row>
    <row r="129" spans="1:243" s="26" customFormat="1" ht="15">
      <c r="A129" s="80" t="s">
        <v>172</v>
      </c>
      <c r="B129" s="81" t="s">
        <v>215</v>
      </c>
      <c r="C129" s="19"/>
      <c r="D129" s="83">
        <v>2</v>
      </c>
      <c r="E129" s="83" t="s">
        <v>38</v>
      </c>
      <c r="F129" s="86"/>
      <c r="G129" s="22"/>
      <c r="H129" s="22"/>
      <c r="I129" s="87" t="s">
        <v>39</v>
      </c>
      <c r="J129" s="88">
        <f>IF(I129="Less(-)",-1,1)</f>
        <v>1</v>
      </c>
      <c r="K129" s="89" t="s">
        <v>45</v>
      </c>
      <c r="L129" s="89" t="s">
        <v>7</v>
      </c>
      <c r="M129" s="85"/>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f t="shared" si="35"/>
        <v>0</v>
      </c>
      <c r="BB129" s="83">
        <f t="shared" si="36"/>
        <v>0</v>
      </c>
      <c r="BC129" s="83" t="str">
        <f t="shared" si="37"/>
        <v>INR Zero Only</v>
      </c>
      <c r="IE129" s="27"/>
      <c r="IF129" s="27"/>
      <c r="IG129" s="27"/>
      <c r="IH129" s="27"/>
      <c r="II129" s="27"/>
    </row>
    <row r="130" spans="1:243" s="26" customFormat="1" ht="15">
      <c r="A130" s="80" t="s">
        <v>173</v>
      </c>
      <c r="B130" s="81" t="s">
        <v>216</v>
      </c>
      <c r="C130" s="19"/>
      <c r="D130" s="83">
        <v>4</v>
      </c>
      <c r="E130" s="83" t="s">
        <v>38</v>
      </c>
      <c r="F130" s="86"/>
      <c r="G130" s="22"/>
      <c r="H130" s="22"/>
      <c r="I130" s="87" t="s">
        <v>39</v>
      </c>
      <c r="J130" s="88">
        <f>IF(I130="Less(-)",-1,1)</f>
        <v>1</v>
      </c>
      <c r="K130" s="89" t="s">
        <v>45</v>
      </c>
      <c r="L130" s="89" t="s">
        <v>7</v>
      </c>
      <c r="M130" s="85"/>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f t="shared" si="35"/>
        <v>0</v>
      </c>
      <c r="BB130" s="83">
        <f t="shared" si="36"/>
        <v>0</v>
      </c>
      <c r="BC130" s="83" t="str">
        <f t="shared" si="37"/>
        <v>INR Zero Only</v>
      </c>
      <c r="IE130" s="27"/>
      <c r="IF130" s="27"/>
      <c r="IG130" s="27"/>
      <c r="IH130" s="27"/>
      <c r="II130" s="27"/>
    </row>
    <row r="131" spans="1:243" s="26" customFormat="1" ht="15">
      <c r="A131" s="80" t="s">
        <v>174</v>
      </c>
      <c r="B131" s="81" t="s">
        <v>217</v>
      </c>
      <c r="C131" s="19"/>
      <c r="D131" s="83">
        <v>4</v>
      </c>
      <c r="E131" s="83" t="s">
        <v>38</v>
      </c>
      <c r="F131" s="86"/>
      <c r="G131" s="22"/>
      <c r="H131" s="22"/>
      <c r="I131" s="87" t="s">
        <v>39</v>
      </c>
      <c r="J131" s="88">
        <f>IF(I131="Less(-)",-1,1)</f>
        <v>1</v>
      </c>
      <c r="K131" s="89" t="s">
        <v>45</v>
      </c>
      <c r="L131" s="89" t="s">
        <v>7</v>
      </c>
      <c r="M131" s="85"/>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f t="shared" si="35"/>
        <v>0</v>
      </c>
      <c r="BB131" s="83">
        <f t="shared" si="36"/>
        <v>0</v>
      </c>
      <c r="BC131" s="83" t="str">
        <f t="shared" si="37"/>
        <v>INR Zero Only</v>
      </c>
      <c r="IE131" s="27"/>
      <c r="IF131" s="27"/>
      <c r="IG131" s="27"/>
      <c r="IH131" s="27"/>
      <c r="II131" s="27"/>
    </row>
    <row r="132" spans="1:243" s="26" customFormat="1" ht="15">
      <c r="A132" s="80" t="s">
        <v>175</v>
      </c>
      <c r="B132" s="81" t="s">
        <v>186</v>
      </c>
      <c r="C132" s="19"/>
      <c r="D132" s="83">
        <v>1</v>
      </c>
      <c r="E132" s="83" t="s">
        <v>38</v>
      </c>
      <c r="F132" s="86"/>
      <c r="G132" s="22"/>
      <c r="H132" s="22"/>
      <c r="I132" s="87" t="s">
        <v>39</v>
      </c>
      <c r="J132" s="88">
        <f>IF(I132="Less(-)",-1,1)</f>
        <v>1</v>
      </c>
      <c r="K132" s="89" t="s">
        <v>45</v>
      </c>
      <c r="L132" s="89" t="s">
        <v>7</v>
      </c>
      <c r="M132" s="85"/>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f t="shared" si="35"/>
        <v>0</v>
      </c>
      <c r="BB132" s="83">
        <f t="shared" si="36"/>
        <v>0</v>
      </c>
      <c r="BC132" s="83" t="str">
        <f t="shared" si="37"/>
        <v>INR Zero Only</v>
      </c>
      <c r="IE132" s="27"/>
      <c r="IF132" s="27"/>
      <c r="IG132" s="27"/>
      <c r="IH132" s="27"/>
      <c r="II132" s="27"/>
    </row>
    <row r="133" spans="1:243" s="26" customFormat="1" ht="15">
      <c r="A133" s="66">
        <v>7.2</v>
      </c>
      <c r="B133" s="67" t="s">
        <v>218</v>
      </c>
      <c r="C133" s="19"/>
      <c r="D133" s="66"/>
      <c r="E133" s="66"/>
      <c r="F133" s="78"/>
      <c r="G133" s="28"/>
      <c r="H133" s="22"/>
      <c r="I133" s="20"/>
      <c r="J133" s="23"/>
      <c r="K133" s="24"/>
      <c r="L133" s="24"/>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IE133" s="27"/>
      <c r="IF133" s="27"/>
      <c r="IG133" s="27"/>
      <c r="IH133" s="27"/>
      <c r="II133" s="27"/>
    </row>
    <row r="134" spans="1:243" s="26" customFormat="1" ht="15">
      <c r="A134" s="80" t="s">
        <v>176</v>
      </c>
      <c r="B134" s="81" t="s">
        <v>225</v>
      </c>
      <c r="C134" s="19"/>
      <c r="D134" s="83">
        <v>1</v>
      </c>
      <c r="E134" s="83" t="s">
        <v>38</v>
      </c>
      <c r="F134" s="86"/>
      <c r="G134" s="22"/>
      <c r="H134" s="22"/>
      <c r="I134" s="87" t="s">
        <v>39</v>
      </c>
      <c r="J134" s="88">
        <f aca="true" t="shared" si="38" ref="J134:J143">IF(I134="Less(-)",-1,1)</f>
        <v>1</v>
      </c>
      <c r="K134" s="89" t="s">
        <v>45</v>
      </c>
      <c r="L134" s="89" t="s">
        <v>7</v>
      </c>
      <c r="M134" s="85"/>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f t="shared" si="35"/>
        <v>0</v>
      </c>
      <c r="BB134" s="83">
        <f t="shared" si="36"/>
        <v>0</v>
      </c>
      <c r="BC134" s="83" t="str">
        <f t="shared" si="37"/>
        <v>INR Zero Only</v>
      </c>
      <c r="IE134" s="27"/>
      <c r="IF134" s="27"/>
      <c r="IG134" s="27"/>
      <c r="IH134" s="27"/>
      <c r="II134" s="27"/>
    </row>
    <row r="135" spans="1:243" s="26" customFormat="1" ht="15">
      <c r="A135" s="80" t="s">
        <v>177</v>
      </c>
      <c r="B135" s="81" t="s">
        <v>226</v>
      </c>
      <c r="C135" s="19"/>
      <c r="D135" s="83">
        <v>1</v>
      </c>
      <c r="E135" s="83" t="s">
        <v>38</v>
      </c>
      <c r="F135" s="86"/>
      <c r="G135" s="22"/>
      <c r="H135" s="22"/>
      <c r="I135" s="87" t="s">
        <v>39</v>
      </c>
      <c r="J135" s="88">
        <f t="shared" si="38"/>
        <v>1</v>
      </c>
      <c r="K135" s="89" t="s">
        <v>45</v>
      </c>
      <c r="L135" s="89" t="s">
        <v>7</v>
      </c>
      <c r="M135" s="85"/>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f t="shared" si="35"/>
        <v>0</v>
      </c>
      <c r="BB135" s="83">
        <f t="shared" si="36"/>
        <v>0</v>
      </c>
      <c r="BC135" s="83" t="str">
        <f t="shared" si="37"/>
        <v>INR Zero Only</v>
      </c>
      <c r="IE135" s="27"/>
      <c r="IF135" s="27"/>
      <c r="IG135" s="27"/>
      <c r="IH135" s="27"/>
      <c r="II135" s="27"/>
    </row>
    <row r="136" spans="1:243" s="26" customFormat="1" ht="42.75">
      <c r="A136" s="80" t="s">
        <v>178</v>
      </c>
      <c r="B136" s="82" t="s">
        <v>311</v>
      </c>
      <c r="C136" s="19"/>
      <c r="D136" s="84">
        <v>12</v>
      </c>
      <c r="E136" s="83" t="s">
        <v>245</v>
      </c>
      <c r="F136" s="86"/>
      <c r="G136" s="22"/>
      <c r="H136" s="22"/>
      <c r="I136" s="87" t="s">
        <v>39</v>
      </c>
      <c r="J136" s="88">
        <f t="shared" si="38"/>
        <v>1</v>
      </c>
      <c r="K136" s="89" t="s">
        <v>45</v>
      </c>
      <c r="L136" s="89" t="s">
        <v>7</v>
      </c>
      <c r="M136" s="85"/>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f t="shared" si="35"/>
        <v>0</v>
      </c>
      <c r="BB136" s="83">
        <f t="shared" si="36"/>
        <v>0</v>
      </c>
      <c r="BC136" s="83" t="str">
        <f t="shared" si="37"/>
        <v>INR Zero Only</v>
      </c>
      <c r="IE136" s="27"/>
      <c r="IF136" s="27"/>
      <c r="IG136" s="27"/>
      <c r="IH136" s="27"/>
      <c r="II136" s="27"/>
    </row>
    <row r="137" spans="1:243" s="26" customFormat="1" ht="15">
      <c r="A137" s="80" t="s">
        <v>179</v>
      </c>
      <c r="B137" s="81" t="s">
        <v>312</v>
      </c>
      <c r="C137" s="19"/>
      <c r="D137" s="83">
        <v>2</v>
      </c>
      <c r="E137" s="83" t="s">
        <v>38</v>
      </c>
      <c r="F137" s="86"/>
      <c r="G137" s="22"/>
      <c r="H137" s="22"/>
      <c r="I137" s="87" t="s">
        <v>39</v>
      </c>
      <c r="J137" s="88">
        <f t="shared" si="38"/>
        <v>1</v>
      </c>
      <c r="K137" s="89" t="s">
        <v>45</v>
      </c>
      <c r="L137" s="89" t="s">
        <v>7</v>
      </c>
      <c r="M137" s="85"/>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f t="shared" si="35"/>
        <v>0</v>
      </c>
      <c r="BB137" s="83">
        <f t="shared" si="36"/>
        <v>0</v>
      </c>
      <c r="BC137" s="83" t="str">
        <f t="shared" si="37"/>
        <v>INR Zero Only</v>
      </c>
      <c r="IE137" s="27"/>
      <c r="IF137" s="27"/>
      <c r="IG137" s="27"/>
      <c r="IH137" s="27"/>
      <c r="II137" s="27"/>
    </row>
    <row r="138" spans="1:243" s="26" customFormat="1" ht="15">
      <c r="A138" s="80" t="s">
        <v>180</v>
      </c>
      <c r="B138" s="81" t="s">
        <v>243</v>
      </c>
      <c r="C138" s="19"/>
      <c r="D138" s="83">
        <v>2</v>
      </c>
      <c r="E138" s="83" t="s">
        <v>38</v>
      </c>
      <c r="F138" s="86"/>
      <c r="G138" s="22"/>
      <c r="H138" s="22"/>
      <c r="I138" s="87" t="s">
        <v>39</v>
      </c>
      <c r="J138" s="88">
        <f t="shared" si="38"/>
        <v>1</v>
      </c>
      <c r="K138" s="89" t="s">
        <v>45</v>
      </c>
      <c r="L138" s="89" t="s">
        <v>7</v>
      </c>
      <c r="M138" s="85"/>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f>total_amount_ba($B$2,$D$2,D138,F138,J138,K138,M138)</f>
        <v>0</v>
      </c>
      <c r="BB138" s="83">
        <f>BA138+SUM(N138:AZ138)</f>
        <v>0</v>
      </c>
      <c r="BC138" s="83" t="str">
        <f>SpellNumber(L138,BB138)</f>
        <v>INR Zero Only</v>
      </c>
      <c r="IE138" s="27"/>
      <c r="IF138" s="27"/>
      <c r="IG138" s="27"/>
      <c r="IH138" s="27"/>
      <c r="II138" s="27"/>
    </row>
    <row r="139" spans="1:243" s="26" customFormat="1" ht="15">
      <c r="A139" s="80" t="s">
        <v>181</v>
      </c>
      <c r="B139" s="81" t="s">
        <v>244</v>
      </c>
      <c r="C139" s="19"/>
      <c r="D139" s="83">
        <v>2</v>
      </c>
      <c r="E139" s="83" t="s">
        <v>38</v>
      </c>
      <c r="F139" s="86"/>
      <c r="G139" s="22"/>
      <c r="H139" s="22"/>
      <c r="I139" s="87" t="s">
        <v>39</v>
      </c>
      <c r="J139" s="88">
        <f t="shared" si="38"/>
        <v>1</v>
      </c>
      <c r="K139" s="89" t="s">
        <v>45</v>
      </c>
      <c r="L139" s="89" t="s">
        <v>7</v>
      </c>
      <c r="M139" s="85"/>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f aca="true" t="shared" si="39" ref="BA139:BA145">total_amount_ba($B$2,$D$2,D139,F139,J139,K139,M139)</f>
        <v>0</v>
      </c>
      <c r="BB139" s="83">
        <f aca="true" t="shared" si="40" ref="BB139:BB145">BA139+SUM(N139:AZ139)</f>
        <v>0</v>
      </c>
      <c r="BC139" s="83" t="str">
        <f aca="true" t="shared" si="41" ref="BC139:BC145">SpellNumber(L139,BB139)</f>
        <v>INR Zero Only</v>
      </c>
      <c r="IE139" s="27"/>
      <c r="IF139" s="27"/>
      <c r="IG139" s="27"/>
      <c r="IH139" s="27"/>
      <c r="II139" s="27"/>
    </row>
    <row r="140" spans="1:243" s="26" customFormat="1" ht="15">
      <c r="A140" s="80" t="s">
        <v>183</v>
      </c>
      <c r="B140" s="81" t="s">
        <v>188</v>
      </c>
      <c r="C140" s="19"/>
      <c r="D140" s="83">
        <v>1</v>
      </c>
      <c r="E140" s="83" t="s">
        <v>38</v>
      </c>
      <c r="F140" s="86"/>
      <c r="G140" s="22"/>
      <c r="H140" s="22"/>
      <c r="I140" s="87" t="s">
        <v>39</v>
      </c>
      <c r="J140" s="88">
        <f t="shared" si="38"/>
        <v>1</v>
      </c>
      <c r="K140" s="89" t="s">
        <v>45</v>
      </c>
      <c r="L140" s="89" t="s">
        <v>7</v>
      </c>
      <c r="M140" s="85"/>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f t="shared" si="39"/>
        <v>0</v>
      </c>
      <c r="BB140" s="83">
        <f t="shared" si="40"/>
        <v>0</v>
      </c>
      <c r="BC140" s="83" t="str">
        <f t="shared" si="41"/>
        <v>INR Zero Only</v>
      </c>
      <c r="IE140" s="27"/>
      <c r="IF140" s="27"/>
      <c r="IG140" s="27"/>
      <c r="IH140" s="27"/>
      <c r="II140" s="27"/>
    </row>
    <row r="141" spans="1:243" s="26" customFormat="1" ht="15">
      <c r="A141" s="80" t="s">
        <v>184</v>
      </c>
      <c r="B141" s="81" t="s">
        <v>313</v>
      </c>
      <c r="C141" s="19"/>
      <c r="D141" s="83">
        <v>1</v>
      </c>
      <c r="E141" s="83" t="s">
        <v>38</v>
      </c>
      <c r="F141" s="86"/>
      <c r="G141" s="22"/>
      <c r="H141" s="22"/>
      <c r="I141" s="87" t="s">
        <v>39</v>
      </c>
      <c r="J141" s="88">
        <f t="shared" si="38"/>
        <v>1</v>
      </c>
      <c r="K141" s="89" t="s">
        <v>45</v>
      </c>
      <c r="L141" s="89" t="s">
        <v>7</v>
      </c>
      <c r="M141" s="85"/>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f t="shared" si="39"/>
        <v>0</v>
      </c>
      <c r="BB141" s="83">
        <f t="shared" si="40"/>
        <v>0</v>
      </c>
      <c r="BC141" s="83" t="str">
        <f t="shared" si="41"/>
        <v>INR Zero Only</v>
      </c>
      <c r="IE141" s="27"/>
      <c r="IF141" s="27"/>
      <c r="IG141" s="27"/>
      <c r="IH141" s="27"/>
      <c r="II141" s="27"/>
    </row>
    <row r="142" spans="1:243" s="26" customFormat="1" ht="15">
      <c r="A142" s="80" t="s">
        <v>185</v>
      </c>
      <c r="B142" s="81" t="s">
        <v>314</v>
      </c>
      <c r="C142" s="19"/>
      <c r="D142" s="83">
        <v>1</v>
      </c>
      <c r="E142" s="83" t="s">
        <v>38</v>
      </c>
      <c r="F142" s="86"/>
      <c r="G142" s="22"/>
      <c r="H142" s="22"/>
      <c r="I142" s="87" t="s">
        <v>39</v>
      </c>
      <c r="J142" s="88">
        <f t="shared" si="38"/>
        <v>1</v>
      </c>
      <c r="K142" s="89" t="s">
        <v>45</v>
      </c>
      <c r="L142" s="89" t="s">
        <v>7</v>
      </c>
      <c r="M142" s="85"/>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f t="shared" si="39"/>
        <v>0</v>
      </c>
      <c r="BB142" s="83">
        <f t="shared" si="40"/>
        <v>0</v>
      </c>
      <c r="BC142" s="83" t="str">
        <f t="shared" si="41"/>
        <v>INR Zero Only</v>
      </c>
      <c r="IE142" s="27"/>
      <c r="IF142" s="27"/>
      <c r="IG142" s="27"/>
      <c r="IH142" s="27"/>
      <c r="II142" s="27"/>
    </row>
    <row r="143" spans="1:243" s="26" customFormat="1" ht="15">
      <c r="A143" s="80" t="s">
        <v>242</v>
      </c>
      <c r="B143" s="81" t="s">
        <v>315</v>
      </c>
      <c r="C143" s="19"/>
      <c r="D143" s="83">
        <v>1</v>
      </c>
      <c r="E143" s="83" t="s">
        <v>38</v>
      </c>
      <c r="F143" s="86"/>
      <c r="G143" s="22"/>
      <c r="H143" s="22"/>
      <c r="I143" s="87" t="s">
        <v>39</v>
      </c>
      <c r="J143" s="88">
        <f t="shared" si="38"/>
        <v>1</v>
      </c>
      <c r="K143" s="89" t="s">
        <v>45</v>
      </c>
      <c r="L143" s="89" t="s">
        <v>7</v>
      </c>
      <c r="M143" s="85"/>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f t="shared" si="39"/>
        <v>0</v>
      </c>
      <c r="BB143" s="83">
        <f t="shared" si="40"/>
        <v>0</v>
      </c>
      <c r="BC143" s="83" t="str">
        <f t="shared" si="41"/>
        <v>INR Zero Only</v>
      </c>
      <c r="IE143" s="27"/>
      <c r="IF143" s="27"/>
      <c r="IG143" s="27"/>
      <c r="IH143" s="27"/>
      <c r="II143" s="27"/>
    </row>
    <row r="144" spans="1:243" s="26" customFormat="1" ht="15">
      <c r="A144" s="66">
        <v>7.3</v>
      </c>
      <c r="B144" s="67" t="s">
        <v>189</v>
      </c>
      <c r="C144" s="19"/>
      <c r="D144" s="66"/>
      <c r="E144" s="66"/>
      <c r="F144" s="78"/>
      <c r="G144" s="28"/>
      <c r="H144" s="22"/>
      <c r="I144" s="20"/>
      <c r="J144" s="23"/>
      <c r="K144" s="24"/>
      <c r="L144" s="24"/>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6"/>
      <c r="BB144" s="66"/>
      <c r="BC144" s="66"/>
      <c r="IE144" s="27"/>
      <c r="IF144" s="27"/>
      <c r="IG144" s="27"/>
      <c r="IH144" s="27"/>
      <c r="II144" s="27"/>
    </row>
    <row r="145" spans="1:243" s="26" customFormat="1" ht="28.5">
      <c r="A145" s="80" t="s">
        <v>187</v>
      </c>
      <c r="B145" s="81" t="s">
        <v>190</v>
      </c>
      <c r="C145" s="19"/>
      <c r="D145" s="83">
        <v>1</v>
      </c>
      <c r="E145" s="83" t="s">
        <v>53</v>
      </c>
      <c r="F145" s="86"/>
      <c r="G145" s="22"/>
      <c r="H145" s="22"/>
      <c r="I145" s="87" t="s">
        <v>39</v>
      </c>
      <c r="J145" s="88">
        <f>IF(I145="Less(-)",-1,1)</f>
        <v>1</v>
      </c>
      <c r="K145" s="89" t="s">
        <v>45</v>
      </c>
      <c r="L145" s="89" t="s">
        <v>7</v>
      </c>
      <c r="M145" s="85"/>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f t="shared" si="39"/>
        <v>0</v>
      </c>
      <c r="BB145" s="83">
        <f t="shared" si="40"/>
        <v>0</v>
      </c>
      <c r="BC145" s="83" t="str">
        <f t="shared" si="41"/>
        <v>INR Zero Only</v>
      </c>
      <c r="IE145" s="27"/>
      <c r="IF145" s="27"/>
      <c r="IG145" s="27"/>
      <c r="IH145" s="27"/>
      <c r="II145" s="27"/>
    </row>
    <row r="146" spans="1:243" s="26" customFormat="1" ht="15.75">
      <c r="A146" s="64">
        <v>8</v>
      </c>
      <c r="B146" s="65" t="s">
        <v>192</v>
      </c>
      <c r="C146" s="19"/>
      <c r="D146" s="68"/>
      <c r="E146" s="65"/>
      <c r="F146" s="78"/>
      <c r="G146" s="28"/>
      <c r="H146" s="22"/>
      <c r="I146" s="20"/>
      <c r="J146" s="23"/>
      <c r="K146" s="24"/>
      <c r="L146" s="24"/>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IE146" s="27"/>
      <c r="IF146" s="27"/>
      <c r="IG146" s="27"/>
      <c r="IH146" s="27"/>
      <c r="II146" s="27"/>
    </row>
    <row r="147" spans="1:243" s="26" customFormat="1" ht="30">
      <c r="A147" s="66">
        <v>8.1</v>
      </c>
      <c r="B147" s="67" t="s">
        <v>193</v>
      </c>
      <c r="C147" s="19"/>
      <c r="D147" s="66"/>
      <c r="E147" s="66"/>
      <c r="F147" s="78"/>
      <c r="G147" s="28"/>
      <c r="H147" s="22"/>
      <c r="I147" s="20"/>
      <c r="J147" s="23"/>
      <c r="K147" s="24"/>
      <c r="L147" s="24"/>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6"/>
      <c r="AW147" s="66"/>
      <c r="AX147" s="66"/>
      <c r="AY147" s="66"/>
      <c r="AZ147" s="66"/>
      <c r="BA147" s="66"/>
      <c r="BB147" s="66"/>
      <c r="BC147" s="66"/>
      <c r="IE147" s="27"/>
      <c r="IF147" s="27"/>
      <c r="IG147" s="27"/>
      <c r="IH147" s="27"/>
      <c r="II147" s="27"/>
    </row>
    <row r="148" spans="1:243" s="26" customFormat="1" ht="15">
      <c r="A148" s="80" t="s">
        <v>191</v>
      </c>
      <c r="B148" s="81" t="s">
        <v>195</v>
      </c>
      <c r="C148" s="19"/>
      <c r="D148" s="83">
        <v>1</v>
      </c>
      <c r="E148" s="83" t="s">
        <v>53</v>
      </c>
      <c r="F148" s="86"/>
      <c r="G148" s="22"/>
      <c r="H148" s="22"/>
      <c r="I148" s="87" t="s">
        <v>39</v>
      </c>
      <c r="J148" s="88">
        <f>IF(I148="Less(-)",-1,1)</f>
        <v>1</v>
      </c>
      <c r="K148" s="89" t="s">
        <v>45</v>
      </c>
      <c r="L148" s="89" t="s">
        <v>7</v>
      </c>
      <c r="M148" s="85"/>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f>total_amount_ba($B$2,$D$2,D148,F148,J148,K148,M148)</f>
        <v>0</v>
      </c>
      <c r="BB148" s="83">
        <f>BA148+SUM(N148:AZ148)</f>
        <v>0</v>
      </c>
      <c r="BC148" s="83" t="str">
        <f>SpellNumber(L148,BB148)</f>
        <v>INR Zero Only</v>
      </c>
      <c r="IE148" s="27"/>
      <c r="IF148" s="27"/>
      <c r="IG148" s="27"/>
      <c r="IH148" s="27"/>
      <c r="II148" s="27"/>
    </row>
    <row r="149" spans="1:243" s="26" customFormat="1" ht="15">
      <c r="A149" s="80" t="s">
        <v>227</v>
      </c>
      <c r="B149" s="81" t="s">
        <v>197</v>
      </c>
      <c r="C149" s="19"/>
      <c r="D149" s="83">
        <v>1</v>
      </c>
      <c r="E149" s="83" t="s">
        <v>53</v>
      </c>
      <c r="F149" s="86"/>
      <c r="G149" s="22"/>
      <c r="H149" s="22"/>
      <c r="I149" s="87" t="s">
        <v>39</v>
      </c>
      <c r="J149" s="88">
        <f>IF(I149="Less(-)",-1,1)</f>
        <v>1</v>
      </c>
      <c r="K149" s="89" t="s">
        <v>45</v>
      </c>
      <c r="L149" s="89" t="s">
        <v>7</v>
      </c>
      <c r="M149" s="85"/>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f>total_amount_ba($B$2,$D$2,D149,F149,J149,K149,M149)</f>
        <v>0</v>
      </c>
      <c r="BB149" s="83">
        <f>BA149+SUM(N149:AZ149)</f>
        <v>0</v>
      </c>
      <c r="BC149" s="83" t="str">
        <f>SpellNumber(L149,BB149)</f>
        <v>INR Zero Only</v>
      </c>
      <c r="IE149" s="27"/>
      <c r="IF149" s="27"/>
      <c r="IG149" s="27"/>
      <c r="IH149" s="27"/>
      <c r="II149" s="27"/>
    </row>
    <row r="150" spans="1:243" s="26" customFormat="1" ht="33" customHeight="1">
      <c r="A150" s="29" t="s">
        <v>43</v>
      </c>
      <c r="B150" s="30"/>
      <c r="C150" s="31"/>
      <c r="D150" s="32"/>
      <c r="E150" s="32"/>
      <c r="F150" s="32"/>
      <c r="G150" s="32"/>
      <c r="H150" s="33"/>
      <c r="I150" s="33"/>
      <c r="J150" s="33"/>
      <c r="K150" s="33"/>
      <c r="L150" s="34"/>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56">
        <f>SUM(BA13:BA149)</f>
        <v>0</v>
      </c>
      <c r="BB150" s="56">
        <f>SUM(BB13:BB149)</f>
        <v>0</v>
      </c>
      <c r="BC150" s="25" t="str">
        <f>SpellNumber($E$2,BB150)</f>
        <v>INR Zero Only</v>
      </c>
      <c r="IE150" s="27">
        <v>4</v>
      </c>
      <c r="IF150" s="27" t="s">
        <v>41</v>
      </c>
      <c r="IG150" s="27" t="s">
        <v>42</v>
      </c>
      <c r="IH150" s="27">
        <v>10</v>
      </c>
      <c r="II150" s="27" t="s">
        <v>38</v>
      </c>
    </row>
    <row r="151" spans="1:243" s="45" customFormat="1" ht="39" customHeight="1">
      <c r="A151" s="30" t="s">
        <v>47</v>
      </c>
      <c r="B151" s="36"/>
      <c r="C151" s="37"/>
      <c r="D151" s="38"/>
      <c r="E151" s="39" t="s">
        <v>44</v>
      </c>
      <c r="F151" s="52"/>
      <c r="G151" s="40"/>
      <c r="H151" s="41"/>
      <c r="I151" s="41"/>
      <c r="J151" s="41"/>
      <c r="K151" s="42"/>
      <c r="L151" s="43"/>
      <c r="M151" s="44"/>
      <c r="O151" s="26"/>
      <c r="P151" s="26"/>
      <c r="Q151" s="26"/>
      <c r="R151" s="26"/>
      <c r="S151" s="26"/>
      <c r="BA151" s="50">
        <f>IF(ISBLANK(F151),0,IF(E151="Excess (+)",ROUND(BA150+(BA150*F151),2),IF(E151="Less (-)",ROUND(BA150+(BA150*F151*(-1)),2),0)))</f>
        <v>0</v>
      </c>
      <c r="BB151" s="51">
        <f>ROUND(BA151,0)</f>
        <v>0</v>
      </c>
      <c r="BC151" s="25" t="str">
        <f>SpellNumber(L151,BB151)</f>
        <v> Zero Only</v>
      </c>
      <c r="IE151" s="46"/>
      <c r="IF151" s="46"/>
      <c r="IG151" s="46"/>
      <c r="IH151" s="46"/>
      <c r="II151" s="46"/>
    </row>
    <row r="152" spans="1:243" s="45" customFormat="1" ht="51" customHeight="1">
      <c r="A152" s="29" t="s">
        <v>46</v>
      </c>
      <c r="B152" s="29"/>
      <c r="C152" s="102" t="str">
        <f>SpellNumber($E$2,BB150)</f>
        <v>INR Zero Only</v>
      </c>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3"/>
      <c r="Z152" s="103"/>
      <c r="AA152" s="103"/>
      <c r="AB152" s="103"/>
      <c r="AC152" s="103"/>
      <c r="AD152" s="103"/>
      <c r="AE152" s="103"/>
      <c r="AF152" s="103"/>
      <c r="AG152" s="103"/>
      <c r="AH152" s="103"/>
      <c r="AI152" s="103"/>
      <c r="AJ152" s="103"/>
      <c r="AK152" s="103"/>
      <c r="AL152" s="103"/>
      <c r="AM152" s="103"/>
      <c r="AN152" s="103"/>
      <c r="AO152" s="103"/>
      <c r="AP152" s="103"/>
      <c r="AQ152" s="103"/>
      <c r="AR152" s="103"/>
      <c r="AS152" s="103"/>
      <c r="AT152" s="103"/>
      <c r="AU152" s="103"/>
      <c r="AV152" s="103"/>
      <c r="AW152" s="103"/>
      <c r="AX152" s="103"/>
      <c r="AY152" s="103"/>
      <c r="AZ152" s="103"/>
      <c r="BA152" s="103"/>
      <c r="BB152" s="103"/>
      <c r="BC152" s="104"/>
      <c r="IE152" s="46"/>
      <c r="IF152" s="46"/>
      <c r="IG152" s="46"/>
      <c r="IH152" s="46"/>
      <c r="II152" s="46"/>
    </row>
    <row r="153" spans="3:243" s="14" customFormat="1" ht="15">
      <c r="C153" s="47"/>
      <c r="D153" s="47"/>
      <c r="E153" s="47"/>
      <c r="F153" s="47"/>
      <c r="G153" s="47"/>
      <c r="H153" s="47"/>
      <c r="I153" s="47"/>
      <c r="J153" s="47"/>
      <c r="K153" s="47"/>
      <c r="L153" s="47"/>
      <c r="M153" s="47"/>
      <c r="O153" s="47"/>
      <c r="BA153" s="47"/>
      <c r="BC153" s="47"/>
      <c r="IE153" s="15"/>
      <c r="IF153" s="15"/>
      <c r="IG153" s="15"/>
      <c r="IH153" s="15"/>
      <c r="II153" s="15"/>
    </row>
  </sheetData>
  <sheetProtection password="CF6C" sheet="1"/>
  <mergeCells count="8">
    <mergeCell ref="A9:BC9"/>
    <mergeCell ref="C152:BC152"/>
    <mergeCell ref="A1:L1"/>
    <mergeCell ref="A4:BC4"/>
    <mergeCell ref="A5:BC5"/>
    <mergeCell ref="A6:BC6"/>
    <mergeCell ref="A7:BC7"/>
    <mergeCell ref="B8:BC8"/>
  </mergeCells>
  <dataValidations count="21">
    <dataValidation type="decimal" allowBlank="1" showInputMessage="1" showErrorMessage="1" promptTitle="Quantity" prompt="Please enter the Quantity for this item. " errorTitle="Invalid Entry" error="Only Numeric Values are allowed. " sqref="F13 D13 D66:D78 F16:F29 F31:F45 F47:F48 F50 F53:F61 F63 F66:F80 F82 F85 F87 F90:F91 F93:F99 F101:F105 F107:F113 F115:F124 F126 F129:F132 F134:F143 F145 F148:F149">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B2">
      <formula1>"Item Rate, Percentage, Item Wise"</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1">
      <formula1>IF(E151&lt;&gt;"Select",0,-1)</formula1>
      <formula2>IF(E151&lt;&gt;"Select",99.99,-1)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1">
      <formula1>0</formula1>
      <formula2>IF(E151&lt;&gt;"Select",99.9,0)</formula2>
    </dataValidation>
    <dataValidation type="list" showInputMessage="1" showErrorMessage="1" promptTitle="Less or Excess" prompt="Please select either LESS  ( - )  or  EXCESS  ( + )" errorTitle="Please enter valid values only" error="Please select either LESS ( - ) or  EXCESS  ( + )" sqref="E151">
      <formula1>IF(ISBLANK(F151),$A$3:$C$3,$B$3:$C$3)</formula1>
    </dataValidation>
    <dataValidation type="list" showInputMessage="1" showErrorMessage="1" promptTitle="Option C1 or D1" prompt="Please select the Option C1 or Option D1" errorTitle="Please enter valid values only" error="Please select the Option C1 or Option D1" sqref="D151">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1">
      <formula1>0</formula1>
      <formula2>99.9</formula2>
    </dataValidation>
    <dataValidation allowBlank="1" showInputMessage="1" showErrorMessage="1" promptTitle="Units" prompt="Please enter Units in text" sqref="E13 E66:E78 F14:F15 F30 F46 F49 F51:F52 F62 F64:F65 F81 F83:F84 F86 F88:F89 F92 F100 F106 F114 F125 F127:F128 F133 F144 F146:F147"/>
    <dataValidation type="decimal" allowBlank="1" showInputMessage="1" showErrorMessage="1" errorTitle="Invalid Entry" error="Only Numeric Values are allowed. " sqref="A13">
      <formula1>0</formula1>
      <formula2>999999999999999</formula2>
    </dataValidation>
    <dataValidation type="decimal" allowBlank="1" showInputMessage="1" showErrorMessage="1" promptTitle="Rate Entry" prompt="Please enter &quot;GST&quot; charges in Rupees for this item. " errorTitle="Invaid Entry" error="Only Numeric Values are allowed. " sqref="M14:M149">
      <formula1>0</formula1>
      <formula2>999999999999999</formula2>
    </dataValidation>
    <dataValidation type="list" allowBlank="1" showInputMessage="1" showErrorMessage="1" sqref="K13:K149">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14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49">
      <formula1>0</formula1>
      <formula2>999999999999999</formula2>
    </dataValidation>
    <dataValidation allowBlank="1" showInputMessage="1" showErrorMessage="1" promptTitle="Itemcode/Make" prompt="Please enter text" sqref="C13:C149"/>
    <dataValidation type="list" showInputMessage="1" showErrorMessage="1" sqref="I13:I149">
      <formula1>"Excess(+), Less(-)"</formula1>
    </dataValidation>
    <dataValidation allowBlank="1" showInputMessage="1" showErrorMessage="1" promptTitle="Addition / Deduction" prompt="Please Choose the correct One" sqref="J13:J149"/>
    <dataValidation type="list" allowBlank="1" showInputMessage="1" showErrorMessage="1" sqref="L13:L149">
      <formula1>"INR"</formula1>
    </dataValidation>
  </dataValidations>
  <printOptions horizontalCentered="1"/>
  <pageMargins left="0" right="0" top="0.7480314960629921" bottom="0.4330708661417323" header="0.31496062992125984" footer="0.31496062992125984"/>
  <pageSetup horizontalDpi="600" verticalDpi="600" orientation="landscape" paperSize="9" scale="21" r:id="rId2"/>
  <colBreaks count="1" manualBreakCount="1">
    <brk id="55" max="65535" man="1"/>
  </colBreaks>
  <drawing r:id="rId1"/>
</worksheet>
</file>

<file path=xl/worksheets/sheet5.xml><?xml version="1.0" encoding="utf-8"?>
<worksheet xmlns="http://schemas.openxmlformats.org/spreadsheetml/2006/main" xmlns:r="http://schemas.openxmlformats.org/officeDocument/2006/relationships">
  <sheetPr codeName="Sheet23">
    <tabColor theme="4" tint="-0.4999699890613556"/>
  </sheetPr>
  <dimension ref="A1:II40"/>
  <sheetViews>
    <sheetView showGridLines="0" view="pageBreakPreview" zoomScale="55" zoomScaleNormal="40" zoomScaleSheetLayoutView="55" zoomScalePageLayoutView="0" workbookViewId="0" topLeftCell="A1">
      <selection activeCell="M15" sqref="M15"/>
    </sheetView>
  </sheetViews>
  <sheetFormatPr defaultColWidth="9.140625" defaultRowHeight="15"/>
  <cols>
    <col min="1" max="1" width="14.57421875" style="47" customWidth="1"/>
    <col min="2" max="2" width="101.421875" style="47" customWidth="1"/>
    <col min="3" max="3" width="10.140625" style="47" hidden="1" customWidth="1"/>
    <col min="4" max="4" width="14.57421875" style="47" customWidth="1"/>
    <col min="5" max="5" width="11.28125" style="47" customWidth="1"/>
    <col min="6" max="6" width="14.421875" style="47" hidden="1" customWidth="1"/>
    <col min="7" max="7" width="14.140625" style="47" hidden="1" customWidth="1"/>
    <col min="8" max="9" width="12.140625" style="47" hidden="1" customWidth="1"/>
    <col min="10" max="10" width="9.00390625" style="47" hidden="1" customWidth="1"/>
    <col min="11" max="11" width="19.57421875" style="47" hidden="1" customWidth="1"/>
    <col min="12" max="12" width="14.28125" style="47" hidden="1" customWidth="1"/>
    <col min="13" max="13" width="19.00390625" style="47" customWidth="1"/>
    <col min="14" max="14" width="15.28125" style="48" hidden="1" customWidth="1"/>
    <col min="15" max="15" width="14.28125" style="47" hidden="1" customWidth="1"/>
    <col min="16" max="16" width="17.28125" style="47" hidden="1" customWidth="1"/>
    <col min="17" max="17" width="18.421875" style="47" hidden="1" customWidth="1"/>
    <col min="18" max="18" width="17.421875" style="47" hidden="1" customWidth="1"/>
    <col min="19" max="19" width="14.7109375" style="47" hidden="1" customWidth="1"/>
    <col min="20" max="20" width="14.8515625" style="47" hidden="1" customWidth="1"/>
    <col min="21" max="21" width="16.421875" style="47" hidden="1" customWidth="1"/>
    <col min="22" max="22" width="13.00390625" style="47" hidden="1" customWidth="1"/>
    <col min="23" max="51" width="9.140625" style="47" hidden="1" customWidth="1"/>
    <col min="52" max="52" width="10.28125" style="47" hidden="1" customWidth="1"/>
    <col min="53" max="53" width="20.28125" style="47" customWidth="1"/>
    <col min="54" max="54" width="18.8515625" style="47" hidden="1" customWidth="1"/>
    <col min="55" max="55" width="43.57421875" style="47" customWidth="1"/>
    <col min="56" max="238" width="9.140625" style="47" customWidth="1"/>
    <col min="239" max="243" width="9.140625" style="49" customWidth="1"/>
    <col min="244" max="16384" width="9.140625" style="47" customWidth="1"/>
  </cols>
  <sheetData>
    <row r="1" spans="1:243" s="1" customFormat="1" ht="25.5" customHeight="1">
      <c r="A1" s="105" t="s">
        <v>58</v>
      </c>
      <c r="B1" s="105"/>
      <c r="C1" s="105"/>
      <c r="D1" s="105"/>
      <c r="E1" s="105"/>
      <c r="F1" s="105"/>
      <c r="G1" s="105"/>
      <c r="H1" s="105"/>
      <c r="I1" s="105"/>
      <c r="J1" s="105"/>
      <c r="K1" s="105"/>
      <c r="L1" s="105"/>
      <c r="O1" s="2"/>
      <c r="P1" s="2"/>
      <c r="Q1" s="3"/>
      <c r="IE1" s="3"/>
      <c r="IF1" s="3"/>
      <c r="IG1" s="3"/>
      <c r="IH1" s="3"/>
      <c r="II1" s="3"/>
    </row>
    <row r="2" spans="1:17" s="1" customFormat="1" ht="25.5" customHeight="1" hidden="1">
      <c r="A2" s="4" t="s">
        <v>3</v>
      </c>
      <c r="B2" s="4" t="s">
        <v>4</v>
      </c>
      <c r="C2" s="53" t="s">
        <v>5</v>
      </c>
      <c r="D2" s="53"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106" t="s">
        <v>52</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IE4" s="7"/>
      <c r="IF4" s="7"/>
      <c r="IG4" s="7"/>
      <c r="IH4" s="7"/>
      <c r="II4" s="7"/>
    </row>
    <row r="5" spans="1:243" s="6" customFormat="1" ht="30.75" customHeight="1">
      <c r="A5" s="106" t="s">
        <v>213</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IE5" s="7"/>
      <c r="IF5" s="7"/>
      <c r="IG5" s="7"/>
      <c r="IH5" s="7"/>
      <c r="II5" s="7"/>
    </row>
    <row r="6" spans="1:243" s="6" customFormat="1" ht="30.75" customHeight="1">
      <c r="A6" s="106" t="s">
        <v>214</v>
      </c>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IE6" s="7"/>
      <c r="IF6" s="7"/>
      <c r="IG6" s="7"/>
      <c r="IH6" s="7"/>
      <c r="II6" s="7"/>
    </row>
    <row r="7" spans="1:243" s="6" customFormat="1" ht="29.25" customHeight="1" hidden="1">
      <c r="A7" s="107" t="s">
        <v>10</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IE7" s="7"/>
      <c r="IF7" s="7"/>
      <c r="IG7" s="7"/>
      <c r="IH7" s="7"/>
      <c r="II7" s="7"/>
    </row>
    <row r="8" spans="1:243" s="9" customFormat="1" ht="87" customHeight="1" hidden="1">
      <c r="A8" s="8" t="s">
        <v>48</v>
      </c>
      <c r="B8" s="111">
        <f>BoQ1!B8</f>
        <v>0</v>
      </c>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3"/>
      <c r="IE8" s="10"/>
      <c r="IF8" s="10"/>
      <c r="IG8" s="10"/>
      <c r="IH8" s="10"/>
      <c r="II8" s="10"/>
    </row>
    <row r="9" spans="1:243" s="11" customFormat="1" ht="61.5" customHeight="1">
      <c r="A9" s="99" t="s">
        <v>11</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1"/>
      <c r="IE9" s="12"/>
      <c r="IF9" s="12"/>
      <c r="IG9" s="12"/>
      <c r="IH9" s="12"/>
      <c r="II9" s="12"/>
    </row>
    <row r="10" spans="1:243" s="14" customFormat="1" ht="17.2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08" customHeight="1">
      <c r="A11" s="13" t="s">
        <v>0</v>
      </c>
      <c r="B11" s="13" t="s">
        <v>18</v>
      </c>
      <c r="C11" s="13" t="s">
        <v>1</v>
      </c>
      <c r="D11" s="13" t="s">
        <v>19</v>
      </c>
      <c r="E11" s="13" t="s">
        <v>20</v>
      </c>
      <c r="F11" s="13" t="s">
        <v>49</v>
      </c>
      <c r="G11" s="13"/>
      <c r="H11" s="13"/>
      <c r="I11" s="13" t="s">
        <v>21</v>
      </c>
      <c r="J11" s="13" t="s">
        <v>22</v>
      </c>
      <c r="K11" s="13" t="s">
        <v>23</v>
      </c>
      <c r="L11" s="13" t="s">
        <v>24</v>
      </c>
      <c r="M11" s="16" t="s">
        <v>51</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7" t="s">
        <v>50</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6" customFormat="1" ht="15.75">
      <c r="A13" s="64">
        <v>9</v>
      </c>
      <c r="B13" s="65" t="s">
        <v>198</v>
      </c>
      <c r="C13" s="19"/>
      <c r="D13" s="68"/>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IE13" s="27">
        <v>1</v>
      </c>
      <c r="IF13" s="27" t="s">
        <v>35</v>
      </c>
      <c r="IG13" s="27" t="s">
        <v>36</v>
      </c>
      <c r="IH13" s="27">
        <v>10</v>
      </c>
      <c r="II13" s="27" t="s">
        <v>37</v>
      </c>
    </row>
    <row r="14" spans="1:243" s="26" customFormat="1" ht="33" customHeight="1">
      <c r="A14" s="66">
        <v>9.1</v>
      </c>
      <c r="B14" s="67" t="s">
        <v>199</v>
      </c>
      <c r="C14" s="19"/>
      <c r="D14" s="66"/>
      <c r="E14" s="66"/>
      <c r="F14" s="67"/>
      <c r="G14" s="67"/>
      <c r="H14" s="67"/>
      <c r="I14" s="67"/>
      <c r="J14" s="67"/>
      <c r="K14" s="67"/>
      <c r="L14" s="67"/>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IE14" s="27"/>
      <c r="IF14" s="27"/>
      <c r="IG14" s="27"/>
      <c r="IH14" s="27"/>
      <c r="II14" s="27"/>
    </row>
    <row r="15" spans="1:243" s="26" customFormat="1" ht="32.25" customHeight="1">
      <c r="A15" s="80" t="s">
        <v>194</v>
      </c>
      <c r="B15" s="81" t="s">
        <v>246</v>
      </c>
      <c r="C15" s="19"/>
      <c r="D15" s="83">
        <v>11</v>
      </c>
      <c r="E15" s="83" t="s">
        <v>38</v>
      </c>
      <c r="F15" s="90"/>
      <c r="G15" s="91"/>
      <c r="H15" s="91"/>
      <c r="I15" s="92" t="s">
        <v>39</v>
      </c>
      <c r="J15" s="93">
        <f>IF(I15="Less(-)",-1,1)</f>
        <v>1</v>
      </c>
      <c r="K15" s="91" t="s">
        <v>45</v>
      </c>
      <c r="L15" s="91" t="s">
        <v>7</v>
      </c>
      <c r="M15" s="85"/>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f aca="true" t="shared" si="0" ref="BA15:BA22">total_amount_ba($B$2,$D$2,D15,F15,J15,K15,M15)</f>
        <v>0</v>
      </c>
      <c r="BB15" s="83">
        <f aca="true" t="shared" si="1" ref="BB15:BB22">BA15+SUM(N15:AZ15)</f>
        <v>0</v>
      </c>
      <c r="BC15" s="83" t="str">
        <f aca="true" t="shared" si="2" ref="BC15:BC22">SpellNumber(L15,BB15)</f>
        <v>INR Zero Only</v>
      </c>
      <c r="IE15" s="27">
        <v>1.01</v>
      </c>
      <c r="IF15" s="27" t="s">
        <v>40</v>
      </c>
      <c r="IG15" s="27" t="s">
        <v>36</v>
      </c>
      <c r="IH15" s="27">
        <v>123.223</v>
      </c>
      <c r="II15" s="27" t="s">
        <v>38</v>
      </c>
    </row>
    <row r="16" spans="1:243" s="26" customFormat="1" ht="32.25" customHeight="1">
      <c r="A16" s="80" t="s">
        <v>196</v>
      </c>
      <c r="B16" s="81" t="s">
        <v>247</v>
      </c>
      <c r="C16" s="19"/>
      <c r="D16" s="83">
        <v>11</v>
      </c>
      <c r="E16" s="83" t="s">
        <v>38</v>
      </c>
      <c r="F16" s="90"/>
      <c r="G16" s="91"/>
      <c r="H16" s="91"/>
      <c r="I16" s="92" t="s">
        <v>39</v>
      </c>
      <c r="J16" s="93">
        <f aca="true" t="shared" si="3" ref="J16:J36">IF(I16="Less(-)",-1,1)</f>
        <v>1</v>
      </c>
      <c r="K16" s="91" t="s">
        <v>45</v>
      </c>
      <c r="L16" s="91" t="s">
        <v>7</v>
      </c>
      <c r="M16" s="85"/>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f t="shared" si="0"/>
        <v>0</v>
      </c>
      <c r="BB16" s="83">
        <f t="shared" si="1"/>
        <v>0</v>
      </c>
      <c r="BC16" s="83" t="str">
        <f t="shared" si="2"/>
        <v>INR Zero Only</v>
      </c>
      <c r="IE16" s="27"/>
      <c r="IF16" s="27"/>
      <c r="IG16" s="27"/>
      <c r="IH16" s="27"/>
      <c r="II16" s="27"/>
    </row>
    <row r="17" spans="1:243" s="26" customFormat="1" ht="32.25" customHeight="1">
      <c r="A17" s="80" t="s">
        <v>228</v>
      </c>
      <c r="B17" s="81" t="s">
        <v>248</v>
      </c>
      <c r="C17" s="19"/>
      <c r="D17" s="83">
        <v>11</v>
      </c>
      <c r="E17" s="83" t="s">
        <v>38</v>
      </c>
      <c r="F17" s="90"/>
      <c r="G17" s="91"/>
      <c r="H17" s="91"/>
      <c r="I17" s="92" t="s">
        <v>39</v>
      </c>
      <c r="J17" s="93">
        <f t="shared" si="3"/>
        <v>1</v>
      </c>
      <c r="K17" s="91" t="s">
        <v>45</v>
      </c>
      <c r="L17" s="91" t="s">
        <v>7</v>
      </c>
      <c r="M17" s="85"/>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f t="shared" si="0"/>
        <v>0</v>
      </c>
      <c r="BB17" s="83">
        <f t="shared" si="1"/>
        <v>0</v>
      </c>
      <c r="BC17" s="83" t="str">
        <f t="shared" si="2"/>
        <v>INR Zero Only</v>
      </c>
      <c r="IE17" s="27"/>
      <c r="IF17" s="27"/>
      <c r="IG17" s="27"/>
      <c r="IH17" s="27"/>
      <c r="II17" s="27"/>
    </row>
    <row r="18" spans="1:243" s="26" customFormat="1" ht="32.25" customHeight="1">
      <c r="A18" s="80" t="s">
        <v>320</v>
      </c>
      <c r="B18" s="81" t="s">
        <v>249</v>
      </c>
      <c r="C18" s="19"/>
      <c r="D18" s="83">
        <v>11</v>
      </c>
      <c r="E18" s="83" t="s">
        <v>38</v>
      </c>
      <c r="F18" s="90"/>
      <c r="G18" s="91"/>
      <c r="H18" s="91"/>
      <c r="I18" s="92" t="s">
        <v>39</v>
      </c>
      <c r="J18" s="93">
        <f t="shared" si="3"/>
        <v>1</v>
      </c>
      <c r="K18" s="91" t="s">
        <v>45</v>
      </c>
      <c r="L18" s="91" t="s">
        <v>7</v>
      </c>
      <c r="M18" s="85"/>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f t="shared" si="0"/>
        <v>0</v>
      </c>
      <c r="BB18" s="83">
        <f t="shared" si="1"/>
        <v>0</v>
      </c>
      <c r="BC18" s="83" t="str">
        <f t="shared" si="2"/>
        <v>INR Zero Only</v>
      </c>
      <c r="IE18" s="27"/>
      <c r="IF18" s="27"/>
      <c r="IG18" s="27"/>
      <c r="IH18" s="27"/>
      <c r="II18" s="27"/>
    </row>
    <row r="19" spans="1:243" s="26" customFormat="1" ht="32.25" customHeight="1">
      <c r="A19" s="80" t="s">
        <v>321</v>
      </c>
      <c r="B19" s="81" t="s">
        <v>250</v>
      </c>
      <c r="C19" s="19"/>
      <c r="D19" s="83">
        <v>11</v>
      </c>
      <c r="E19" s="83" t="s">
        <v>38</v>
      </c>
      <c r="F19" s="90"/>
      <c r="G19" s="91"/>
      <c r="H19" s="91"/>
      <c r="I19" s="92" t="s">
        <v>39</v>
      </c>
      <c r="J19" s="93">
        <f t="shared" si="3"/>
        <v>1</v>
      </c>
      <c r="K19" s="91" t="s">
        <v>45</v>
      </c>
      <c r="L19" s="91" t="s">
        <v>7</v>
      </c>
      <c r="M19" s="85"/>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f t="shared" si="0"/>
        <v>0</v>
      </c>
      <c r="BB19" s="83">
        <f t="shared" si="1"/>
        <v>0</v>
      </c>
      <c r="BC19" s="83" t="str">
        <f t="shared" si="2"/>
        <v>INR Zero Only</v>
      </c>
      <c r="IE19" s="27"/>
      <c r="IF19" s="27"/>
      <c r="IG19" s="27"/>
      <c r="IH19" s="27"/>
      <c r="II19" s="27"/>
    </row>
    <row r="20" spans="1:243" s="26" customFormat="1" ht="32.25" customHeight="1">
      <c r="A20" s="80" t="s">
        <v>322</v>
      </c>
      <c r="B20" s="81" t="s">
        <v>200</v>
      </c>
      <c r="C20" s="19"/>
      <c r="D20" s="83">
        <v>1</v>
      </c>
      <c r="E20" s="83" t="s">
        <v>38</v>
      </c>
      <c r="F20" s="90"/>
      <c r="G20" s="91"/>
      <c r="H20" s="91"/>
      <c r="I20" s="92" t="s">
        <v>39</v>
      </c>
      <c r="J20" s="93">
        <f t="shared" si="3"/>
        <v>1</v>
      </c>
      <c r="K20" s="91" t="s">
        <v>45</v>
      </c>
      <c r="L20" s="91" t="s">
        <v>7</v>
      </c>
      <c r="M20" s="85"/>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f t="shared" si="0"/>
        <v>0</v>
      </c>
      <c r="BB20" s="83">
        <f t="shared" si="1"/>
        <v>0</v>
      </c>
      <c r="BC20" s="83" t="str">
        <f t="shared" si="2"/>
        <v>INR Zero Only</v>
      </c>
      <c r="IE20" s="27"/>
      <c r="IF20" s="27"/>
      <c r="IG20" s="27"/>
      <c r="IH20" s="27"/>
      <c r="II20" s="27"/>
    </row>
    <row r="21" spans="1:243" s="26" customFormat="1" ht="37.5" customHeight="1">
      <c r="A21" s="80" t="s">
        <v>323</v>
      </c>
      <c r="B21" s="81" t="s">
        <v>201</v>
      </c>
      <c r="C21" s="19"/>
      <c r="D21" s="83">
        <v>1</v>
      </c>
      <c r="E21" s="83" t="s">
        <v>38</v>
      </c>
      <c r="F21" s="90"/>
      <c r="G21" s="91"/>
      <c r="H21" s="91"/>
      <c r="I21" s="92" t="s">
        <v>39</v>
      </c>
      <c r="J21" s="93">
        <f t="shared" si="3"/>
        <v>1</v>
      </c>
      <c r="K21" s="91" t="s">
        <v>45</v>
      </c>
      <c r="L21" s="91" t="s">
        <v>7</v>
      </c>
      <c r="M21" s="85"/>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f t="shared" si="0"/>
        <v>0</v>
      </c>
      <c r="BB21" s="83">
        <f t="shared" si="1"/>
        <v>0</v>
      </c>
      <c r="BC21" s="83" t="str">
        <f t="shared" si="2"/>
        <v>INR Zero Only</v>
      </c>
      <c r="IE21" s="27">
        <v>1.01</v>
      </c>
      <c r="IF21" s="27" t="s">
        <v>40</v>
      </c>
      <c r="IG21" s="27" t="s">
        <v>36</v>
      </c>
      <c r="IH21" s="27">
        <v>123.223</v>
      </c>
      <c r="II21" s="27" t="s">
        <v>38</v>
      </c>
    </row>
    <row r="22" spans="1:243" s="26" customFormat="1" ht="33" customHeight="1">
      <c r="A22" s="80" t="s">
        <v>324</v>
      </c>
      <c r="B22" s="81" t="s">
        <v>202</v>
      </c>
      <c r="C22" s="19"/>
      <c r="D22" s="83">
        <v>1</v>
      </c>
      <c r="E22" s="83" t="s">
        <v>38</v>
      </c>
      <c r="F22" s="90"/>
      <c r="G22" s="91"/>
      <c r="H22" s="91"/>
      <c r="I22" s="92" t="s">
        <v>39</v>
      </c>
      <c r="J22" s="93">
        <f t="shared" si="3"/>
        <v>1</v>
      </c>
      <c r="K22" s="91" t="s">
        <v>45</v>
      </c>
      <c r="L22" s="91" t="s">
        <v>7</v>
      </c>
      <c r="M22" s="85"/>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f t="shared" si="0"/>
        <v>0</v>
      </c>
      <c r="BB22" s="83">
        <f t="shared" si="1"/>
        <v>0</v>
      </c>
      <c r="BC22" s="83" t="str">
        <f t="shared" si="2"/>
        <v>INR Zero Only</v>
      </c>
      <c r="IE22" s="27">
        <v>1.01</v>
      </c>
      <c r="IF22" s="27" t="s">
        <v>40</v>
      </c>
      <c r="IG22" s="27" t="s">
        <v>36</v>
      </c>
      <c r="IH22" s="27">
        <v>123.223</v>
      </c>
      <c r="II22" s="27" t="s">
        <v>38</v>
      </c>
    </row>
    <row r="23" spans="1:243" s="26" customFormat="1" ht="33" customHeight="1">
      <c r="A23" s="80" t="s">
        <v>325</v>
      </c>
      <c r="B23" s="81" t="s">
        <v>203</v>
      </c>
      <c r="C23" s="19"/>
      <c r="D23" s="83">
        <v>1</v>
      </c>
      <c r="E23" s="83" t="s">
        <v>38</v>
      </c>
      <c r="F23" s="90"/>
      <c r="G23" s="91"/>
      <c r="H23" s="91"/>
      <c r="I23" s="92" t="s">
        <v>39</v>
      </c>
      <c r="J23" s="93">
        <f t="shared" si="3"/>
        <v>1</v>
      </c>
      <c r="K23" s="91" t="s">
        <v>45</v>
      </c>
      <c r="L23" s="91" t="s">
        <v>7</v>
      </c>
      <c r="M23" s="85"/>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f aca="true" t="shared" si="4" ref="BA23:BA36">total_amount_ba($B$2,$D$2,D23,F23,J23,K23,M23)</f>
        <v>0</v>
      </c>
      <c r="BB23" s="83">
        <f aca="true" t="shared" si="5" ref="BB23:BB36">BA23+SUM(N23:AZ23)</f>
        <v>0</v>
      </c>
      <c r="BC23" s="83" t="str">
        <f aca="true" t="shared" si="6" ref="BC23:BC36">SpellNumber(L23,BB23)</f>
        <v>INR Zero Only</v>
      </c>
      <c r="IE23" s="27"/>
      <c r="IF23" s="27"/>
      <c r="IG23" s="27"/>
      <c r="IH23" s="27"/>
      <c r="II23" s="27"/>
    </row>
    <row r="24" spans="1:243" s="26" customFormat="1" ht="33" customHeight="1">
      <c r="A24" s="80" t="s">
        <v>326</v>
      </c>
      <c r="B24" s="81" t="s">
        <v>204</v>
      </c>
      <c r="C24" s="19"/>
      <c r="D24" s="83">
        <v>1</v>
      </c>
      <c r="E24" s="83" t="s">
        <v>38</v>
      </c>
      <c r="F24" s="90"/>
      <c r="G24" s="91"/>
      <c r="H24" s="91"/>
      <c r="I24" s="92" t="s">
        <v>39</v>
      </c>
      <c r="J24" s="93">
        <f t="shared" si="3"/>
        <v>1</v>
      </c>
      <c r="K24" s="91" t="s">
        <v>45</v>
      </c>
      <c r="L24" s="91" t="s">
        <v>7</v>
      </c>
      <c r="M24" s="85"/>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f t="shared" si="4"/>
        <v>0</v>
      </c>
      <c r="BB24" s="83">
        <f t="shared" si="5"/>
        <v>0</v>
      </c>
      <c r="BC24" s="83" t="str">
        <f t="shared" si="6"/>
        <v>INR Zero Only</v>
      </c>
      <c r="IE24" s="27"/>
      <c r="IF24" s="27"/>
      <c r="IG24" s="27"/>
      <c r="IH24" s="27"/>
      <c r="II24" s="27"/>
    </row>
    <row r="25" spans="1:243" s="26" customFormat="1" ht="33" customHeight="1">
      <c r="A25" s="80" t="s">
        <v>327</v>
      </c>
      <c r="B25" s="81" t="s">
        <v>205</v>
      </c>
      <c r="C25" s="19"/>
      <c r="D25" s="83">
        <v>1</v>
      </c>
      <c r="E25" s="83" t="s">
        <v>38</v>
      </c>
      <c r="F25" s="90"/>
      <c r="G25" s="91"/>
      <c r="H25" s="91"/>
      <c r="I25" s="92" t="s">
        <v>39</v>
      </c>
      <c r="J25" s="93">
        <f t="shared" si="3"/>
        <v>1</v>
      </c>
      <c r="K25" s="91" t="s">
        <v>45</v>
      </c>
      <c r="L25" s="91" t="s">
        <v>7</v>
      </c>
      <c r="M25" s="85"/>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f t="shared" si="4"/>
        <v>0</v>
      </c>
      <c r="BB25" s="83">
        <f t="shared" si="5"/>
        <v>0</v>
      </c>
      <c r="BC25" s="83" t="str">
        <f t="shared" si="6"/>
        <v>INR Zero Only</v>
      </c>
      <c r="IE25" s="27"/>
      <c r="IF25" s="27"/>
      <c r="IG25" s="27"/>
      <c r="IH25" s="27"/>
      <c r="II25" s="27"/>
    </row>
    <row r="26" spans="1:243" s="26" customFormat="1" ht="33" customHeight="1">
      <c r="A26" s="80" t="s">
        <v>328</v>
      </c>
      <c r="B26" s="81" t="s">
        <v>206</v>
      </c>
      <c r="C26" s="19"/>
      <c r="D26" s="83">
        <v>1</v>
      </c>
      <c r="E26" s="83" t="s">
        <v>38</v>
      </c>
      <c r="F26" s="90"/>
      <c r="G26" s="91"/>
      <c r="H26" s="91"/>
      <c r="I26" s="92" t="s">
        <v>39</v>
      </c>
      <c r="J26" s="93">
        <f t="shared" si="3"/>
        <v>1</v>
      </c>
      <c r="K26" s="91" t="s">
        <v>45</v>
      </c>
      <c r="L26" s="91" t="s">
        <v>7</v>
      </c>
      <c r="M26" s="85"/>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f t="shared" si="4"/>
        <v>0</v>
      </c>
      <c r="BB26" s="83">
        <f t="shared" si="5"/>
        <v>0</v>
      </c>
      <c r="BC26" s="83" t="str">
        <f t="shared" si="6"/>
        <v>INR Zero Only</v>
      </c>
      <c r="IE26" s="27"/>
      <c r="IF26" s="27"/>
      <c r="IG26" s="27"/>
      <c r="IH26" s="27"/>
      <c r="II26" s="27"/>
    </row>
    <row r="27" spans="1:243" s="26" customFormat="1" ht="33" customHeight="1">
      <c r="A27" s="80" t="s">
        <v>329</v>
      </c>
      <c r="B27" s="81" t="s">
        <v>207</v>
      </c>
      <c r="C27" s="19"/>
      <c r="D27" s="83">
        <v>1</v>
      </c>
      <c r="E27" s="83" t="s">
        <v>38</v>
      </c>
      <c r="F27" s="90"/>
      <c r="G27" s="91"/>
      <c r="H27" s="91"/>
      <c r="I27" s="92" t="s">
        <v>39</v>
      </c>
      <c r="J27" s="93">
        <f t="shared" si="3"/>
        <v>1</v>
      </c>
      <c r="K27" s="91" t="s">
        <v>45</v>
      </c>
      <c r="L27" s="91" t="s">
        <v>7</v>
      </c>
      <c r="M27" s="85"/>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f t="shared" si="4"/>
        <v>0</v>
      </c>
      <c r="BB27" s="83">
        <f t="shared" si="5"/>
        <v>0</v>
      </c>
      <c r="BC27" s="83" t="str">
        <f t="shared" si="6"/>
        <v>INR Zero Only</v>
      </c>
      <c r="IE27" s="27"/>
      <c r="IF27" s="27"/>
      <c r="IG27" s="27"/>
      <c r="IH27" s="27"/>
      <c r="II27" s="27"/>
    </row>
    <row r="28" spans="1:243" s="26" customFormat="1" ht="33" customHeight="1">
      <c r="A28" s="80" t="s">
        <v>330</v>
      </c>
      <c r="B28" s="81" t="s">
        <v>208</v>
      </c>
      <c r="C28" s="19"/>
      <c r="D28" s="83">
        <v>1</v>
      </c>
      <c r="E28" s="83" t="s">
        <v>38</v>
      </c>
      <c r="F28" s="90"/>
      <c r="G28" s="91"/>
      <c r="H28" s="91"/>
      <c r="I28" s="92" t="s">
        <v>39</v>
      </c>
      <c r="J28" s="93">
        <f t="shared" si="3"/>
        <v>1</v>
      </c>
      <c r="K28" s="91" t="s">
        <v>45</v>
      </c>
      <c r="L28" s="91" t="s">
        <v>7</v>
      </c>
      <c r="M28" s="85"/>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f t="shared" si="4"/>
        <v>0</v>
      </c>
      <c r="BB28" s="83">
        <f t="shared" si="5"/>
        <v>0</v>
      </c>
      <c r="BC28" s="83" t="str">
        <f t="shared" si="6"/>
        <v>INR Zero Only</v>
      </c>
      <c r="IE28" s="27"/>
      <c r="IF28" s="27"/>
      <c r="IG28" s="27"/>
      <c r="IH28" s="27"/>
      <c r="II28" s="27"/>
    </row>
    <row r="29" spans="1:243" s="26" customFormat="1" ht="33" customHeight="1">
      <c r="A29" s="80" t="s">
        <v>331</v>
      </c>
      <c r="B29" s="81" t="s">
        <v>209</v>
      </c>
      <c r="C29" s="19"/>
      <c r="D29" s="83">
        <v>1</v>
      </c>
      <c r="E29" s="83" t="s">
        <v>38</v>
      </c>
      <c r="F29" s="90"/>
      <c r="G29" s="91"/>
      <c r="H29" s="91"/>
      <c r="I29" s="92" t="s">
        <v>39</v>
      </c>
      <c r="J29" s="93">
        <f t="shared" si="3"/>
        <v>1</v>
      </c>
      <c r="K29" s="91" t="s">
        <v>45</v>
      </c>
      <c r="L29" s="91" t="s">
        <v>7</v>
      </c>
      <c r="M29" s="85"/>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f t="shared" si="4"/>
        <v>0</v>
      </c>
      <c r="BB29" s="83">
        <f t="shared" si="5"/>
        <v>0</v>
      </c>
      <c r="BC29" s="83" t="str">
        <f t="shared" si="6"/>
        <v>INR Zero Only</v>
      </c>
      <c r="IE29" s="27"/>
      <c r="IF29" s="27"/>
      <c r="IG29" s="27"/>
      <c r="IH29" s="27"/>
      <c r="II29" s="27"/>
    </row>
    <row r="30" spans="1:243" s="26" customFormat="1" ht="33" customHeight="1">
      <c r="A30" s="80" t="s">
        <v>332</v>
      </c>
      <c r="B30" s="81" t="s">
        <v>333</v>
      </c>
      <c r="C30" s="19"/>
      <c r="D30" s="83">
        <v>1</v>
      </c>
      <c r="E30" s="83" t="s">
        <v>38</v>
      </c>
      <c r="F30" s="90"/>
      <c r="G30" s="91"/>
      <c r="H30" s="91"/>
      <c r="I30" s="92" t="s">
        <v>39</v>
      </c>
      <c r="J30" s="93">
        <f t="shared" si="3"/>
        <v>1</v>
      </c>
      <c r="K30" s="91" t="s">
        <v>45</v>
      </c>
      <c r="L30" s="91" t="s">
        <v>7</v>
      </c>
      <c r="M30" s="85"/>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f t="shared" si="4"/>
        <v>0</v>
      </c>
      <c r="BB30" s="83">
        <f t="shared" si="5"/>
        <v>0</v>
      </c>
      <c r="BC30" s="83" t="str">
        <f t="shared" si="6"/>
        <v>INR Zero Only</v>
      </c>
      <c r="IE30" s="27"/>
      <c r="IF30" s="27"/>
      <c r="IG30" s="27"/>
      <c r="IH30" s="27"/>
      <c r="II30" s="27"/>
    </row>
    <row r="31" spans="1:243" s="26" customFormat="1" ht="33" customHeight="1">
      <c r="A31" s="80" t="s">
        <v>334</v>
      </c>
      <c r="B31" s="81" t="s">
        <v>335</v>
      </c>
      <c r="C31" s="19"/>
      <c r="D31" s="83">
        <v>1</v>
      </c>
      <c r="E31" s="83" t="s">
        <v>38</v>
      </c>
      <c r="F31" s="90"/>
      <c r="G31" s="91"/>
      <c r="H31" s="91"/>
      <c r="I31" s="92" t="s">
        <v>39</v>
      </c>
      <c r="J31" s="93">
        <f t="shared" si="3"/>
        <v>1</v>
      </c>
      <c r="K31" s="91" t="s">
        <v>45</v>
      </c>
      <c r="L31" s="91" t="s">
        <v>7</v>
      </c>
      <c r="M31" s="85"/>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f t="shared" si="4"/>
        <v>0</v>
      </c>
      <c r="BB31" s="83">
        <f t="shared" si="5"/>
        <v>0</v>
      </c>
      <c r="BC31" s="83" t="str">
        <f t="shared" si="6"/>
        <v>INR Zero Only</v>
      </c>
      <c r="IE31" s="27"/>
      <c r="IF31" s="27"/>
      <c r="IG31" s="27"/>
      <c r="IH31" s="27"/>
      <c r="II31" s="27"/>
    </row>
    <row r="32" spans="1:243" s="26" customFormat="1" ht="33" customHeight="1">
      <c r="A32" s="80" t="s">
        <v>336</v>
      </c>
      <c r="B32" s="81" t="s">
        <v>337</v>
      </c>
      <c r="C32" s="19"/>
      <c r="D32" s="83">
        <v>1</v>
      </c>
      <c r="E32" s="83" t="s">
        <v>38</v>
      </c>
      <c r="F32" s="90"/>
      <c r="G32" s="91"/>
      <c r="H32" s="91"/>
      <c r="I32" s="92" t="s">
        <v>39</v>
      </c>
      <c r="J32" s="93">
        <f t="shared" si="3"/>
        <v>1</v>
      </c>
      <c r="K32" s="91" t="s">
        <v>45</v>
      </c>
      <c r="L32" s="91" t="s">
        <v>7</v>
      </c>
      <c r="M32" s="85"/>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f t="shared" si="4"/>
        <v>0</v>
      </c>
      <c r="BB32" s="83">
        <f t="shared" si="5"/>
        <v>0</v>
      </c>
      <c r="BC32" s="83" t="str">
        <f t="shared" si="6"/>
        <v>INR Zero Only</v>
      </c>
      <c r="IE32" s="27"/>
      <c r="IF32" s="27"/>
      <c r="IG32" s="27"/>
      <c r="IH32" s="27"/>
      <c r="II32" s="27"/>
    </row>
    <row r="33" spans="1:243" s="26" customFormat="1" ht="33" customHeight="1">
      <c r="A33" s="80" t="s">
        <v>338</v>
      </c>
      <c r="B33" s="81" t="s">
        <v>339</v>
      </c>
      <c r="C33" s="19"/>
      <c r="D33" s="83">
        <v>1</v>
      </c>
      <c r="E33" s="83" t="s">
        <v>38</v>
      </c>
      <c r="F33" s="90"/>
      <c r="G33" s="91"/>
      <c r="H33" s="91"/>
      <c r="I33" s="92" t="s">
        <v>39</v>
      </c>
      <c r="J33" s="93">
        <f t="shared" si="3"/>
        <v>1</v>
      </c>
      <c r="K33" s="91" t="s">
        <v>45</v>
      </c>
      <c r="L33" s="91" t="s">
        <v>7</v>
      </c>
      <c r="M33" s="85"/>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f>total_amount_ba($B$2,$D$2,D33,F33,J33,K33,M33)</f>
        <v>0</v>
      </c>
      <c r="BB33" s="83">
        <f>BA33+SUM(N33:AZ33)</f>
        <v>0</v>
      </c>
      <c r="BC33" s="83" t="str">
        <f>SpellNumber(L33,BB33)</f>
        <v>INR Zero Only</v>
      </c>
      <c r="IE33" s="27"/>
      <c r="IF33" s="27"/>
      <c r="IG33" s="27"/>
      <c r="IH33" s="27"/>
      <c r="II33" s="27"/>
    </row>
    <row r="34" spans="1:243" s="26" customFormat="1" ht="33" customHeight="1">
      <c r="A34" s="80" t="s">
        <v>340</v>
      </c>
      <c r="B34" s="81" t="s">
        <v>341</v>
      </c>
      <c r="C34" s="19"/>
      <c r="D34" s="83">
        <v>1</v>
      </c>
      <c r="E34" s="83" t="s">
        <v>38</v>
      </c>
      <c r="F34" s="90"/>
      <c r="G34" s="91"/>
      <c r="H34" s="91"/>
      <c r="I34" s="92" t="s">
        <v>39</v>
      </c>
      <c r="J34" s="93">
        <f t="shared" si="3"/>
        <v>1</v>
      </c>
      <c r="K34" s="91" t="s">
        <v>45</v>
      </c>
      <c r="L34" s="91" t="s">
        <v>7</v>
      </c>
      <c r="M34" s="85"/>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f>total_amount_ba($B$2,$D$2,D34,F34,J34,K34,M34)</f>
        <v>0</v>
      </c>
      <c r="BB34" s="83">
        <f>BA34+SUM(N34:AZ34)</f>
        <v>0</v>
      </c>
      <c r="BC34" s="83" t="str">
        <f>SpellNumber(L34,BB34)</f>
        <v>INR Zero Only</v>
      </c>
      <c r="IE34" s="27"/>
      <c r="IF34" s="27"/>
      <c r="IG34" s="27"/>
      <c r="IH34" s="27"/>
      <c r="II34" s="27"/>
    </row>
    <row r="35" spans="1:243" s="26" customFormat="1" ht="33" customHeight="1">
      <c r="A35" s="66">
        <v>9.2</v>
      </c>
      <c r="B35" s="67" t="s">
        <v>189</v>
      </c>
      <c r="C35" s="19"/>
      <c r="D35" s="66"/>
      <c r="E35" s="66"/>
      <c r="F35" s="55"/>
      <c r="G35" s="28"/>
      <c r="H35" s="22"/>
      <c r="I35" s="20"/>
      <c r="J35" s="23"/>
      <c r="K35" s="24"/>
      <c r="L35" s="24"/>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IE35" s="27"/>
      <c r="IF35" s="27"/>
      <c r="IG35" s="27"/>
      <c r="IH35" s="27"/>
      <c r="II35" s="27"/>
    </row>
    <row r="36" spans="1:243" s="26" customFormat="1" ht="33" customHeight="1">
      <c r="A36" s="80" t="s">
        <v>342</v>
      </c>
      <c r="B36" s="81" t="s">
        <v>190</v>
      </c>
      <c r="C36" s="19"/>
      <c r="D36" s="83">
        <v>1</v>
      </c>
      <c r="E36" s="83" t="s">
        <v>53</v>
      </c>
      <c r="F36" s="90"/>
      <c r="G36" s="91"/>
      <c r="H36" s="91"/>
      <c r="I36" s="92" t="s">
        <v>39</v>
      </c>
      <c r="J36" s="93">
        <f t="shared" si="3"/>
        <v>1</v>
      </c>
      <c r="K36" s="91" t="s">
        <v>45</v>
      </c>
      <c r="L36" s="91" t="s">
        <v>7</v>
      </c>
      <c r="M36" s="85"/>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f t="shared" si="4"/>
        <v>0</v>
      </c>
      <c r="BB36" s="83">
        <f t="shared" si="5"/>
        <v>0</v>
      </c>
      <c r="BC36" s="83" t="str">
        <f t="shared" si="6"/>
        <v>INR Zero Only</v>
      </c>
      <c r="IE36" s="27"/>
      <c r="IF36" s="27"/>
      <c r="IG36" s="27"/>
      <c r="IH36" s="27"/>
      <c r="II36" s="27"/>
    </row>
    <row r="37" spans="1:243" s="26" customFormat="1" ht="33" customHeight="1">
      <c r="A37" s="29" t="s">
        <v>43</v>
      </c>
      <c r="B37" s="30"/>
      <c r="C37" s="31"/>
      <c r="D37" s="32"/>
      <c r="E37" s="32"/>
      <c r="F37" s="32"/>
      <c r="G37" s="32"/>
      <c r="H37" s="33"/>
      <c r="I37" s="33"/>
      <c r="J37" s="33"/>
      <c r="K37" s="33"/>
      <c r="L37" s="34"/>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56">
        <f>SUM(BA15:BA36)</f>
        <v>0</v>
      </c>
      <c r="BB37" s="56">
        <f>SUM(BB13:BB36)</f>
        <v>0</v>
      </c>
      <c r="BC37" s="25" t="str">
        <f>SpellNumber($E$2,BB37)</f>
        <v>INR Zero Only</v>
      </c>
      <c r="IE37" s="27">
        <v>4</v>
      </c>
      <c r="IF37" s="27" t="s">
        <v>41</v>
      </c>
      <c r="IG37" s="27" t="s">
        <v>42</v>
      </c>
      <c r="IH37" s="27">
        <v>10</v>
      </c>
      <c r="II37" s="27" t="s">
        <v>38</v>
      </c>
    </row>
    <row r="38" spans="1:243" s="45" customFormat="1" ht="39" customHeight="1" hidden="1">
      <c r="A38" s="30" t="s">
        <v>47</v>
      </c>
      <c r="B38" s="36"/>
      <c r="C38" s="37"/>
      <c r="D38" s="38"/>
      <c r="E38" s="39" t="s">
        <v>44</v>
      </c>
      <c r="F38" s="52"/>
      <c r="G38" s="40"/>
      <c r="H38" s="41"/>
      <c r="I38" s="41"/>
      <c r="J38" s="41"/>
      <c r="K38" s="42"/>
      <c r="L38" s="43"/>
      <c r="M38" s="44"/>
      <c r="O38" s="26"/>
      <c r="P38" s="26"/>
      <c r="Q38" s="26"/>
      <c r="R38" s="26"/>
      <c r="S38" s="26"/>
      <c r="BA38" s="50">
        <f>IF(ISBLANK(F38),0,IF(E38="Excess (+)",ROUND(BA37+(BA37*F38),2),IF(E38="Less (-)",ROUND(BA37+(BA37*F38*(-1)),2),0)))</f>
        <v>0</v>
      </c>
      <c r="BB38" s="51">
        <f>ROUND(BA38,0)</f>
        <v>0</v>
      </c>
      <c r="BC38" s="25" t="str">
        <f>SpellNumber(L38,BB38)</f>
        <v> Zero Only</v>
      </c>
      <c r="IE38" s="46"/>
      <c r="IF38" s="46"/>
      <c r="IG38" s="46"/>
      <c r="IH38" s="46"/>
      <c r="II38" s="46"/>
    </row>
    <row r="39" spans="1:243" s="45" customFormat="1" ht="51" customHeight="1">
      <c r="A39" s="29" t="s">
        <v>46</v>
      </c>
      <c r="B39" s="29"/>
      <c r="C39" s="102" t="str">
        <f>SpellNumber($E$2,BB37)</f>
        <v>INR Zero Only</v>
      </c>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4"/>
      <c r="IE39" s="46"/>
      <c r="IF39" s="46"/>
      <c r="IG39" s="46"/>
      <c r="IH39" s="46"/>
      <c r="II39" s="46"/>
    </row>
    <row r="40" spans="3:243" s="14" customFormat="1" ht="15">
      <c r="C40" s="47"/>
      <c r="D40" s="47"/>
      <c r="E40" s="47"/>
      <c r="F40" s="47"/>
      <c r="G40" s="47"/>
      <c r="H40" s="47"/>
      <c r="I40" s="47"/>
      <c r="J40" s="47"/>
      <c r="K40" s="47"/>
      <c r="L40" s="47"/>
      <c r="M40" s="47"/>
      <c r="O40" s="47"/>
      <c r="BA40" s="47"/>
      <c r="BC40" s="47"/>
      <c r="IE40" s="15"/>
      <c r="IF40" s="15"/>
      <c r="IG40" s="15"/>
      <c r="IH40" s="15"/>
      <c r="II40" s="15"/>
    </row>
  </sheetData>
  <sheetProtection password="CF6C" sheet="1"/>
  <mergeCells count="8">
    <mergeCell ref="A9:BC9"/>
    <mergeCell ref="C39:BC39"/>
    <mergeCell ref="A1:L1"/>
    <mergeCell ref="A4:BC4"/>
    <mergeCell ref="A5:BC5"/>
    <mergeCell ref="A6:BC6"/>
    <mergeCell ref="A7:BC7"/>
    <mergeCell ref="B8:BC8"/>
  </mergeCells>
  <dataValidations count="20">
    <dataValidation type="decimal" allowBlank="1" showInputMessage="1" showErrorMessage="1" promptTitle="Rate Entry" prompt="Please enter &quot;GST&quot; charges in Rupees for this item. " errorTitle="Invaid Entry" error="Only Numeric Values are allowed. " sqref="M14:M36">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B2">
      <formula1>"Item Rate, Percentage, Item Wise"</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8">
      <formula1>IF(E38&lt;&gt;"Select",0,-1)</formula1>
      <formula2>IF(E38&lt;&gt;"Select",99.99,-1)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8">
      <formula1>0</formula1>
      <formula2>IF(E38&lt;&gt;"Select",99.9,0)</formula2>
    </dataValidation>
    <dataValidation type="list" showInputMessage="1" showErrorMessage="1" promptTitle="Less or Excess" prompt="Please select either LESS  ( - )  or  EXCESS  ( + )" errorTitle="Please enter valid values only" error="Please select either LESS ( - ) or  EXCESS  ( + )" sqref="E38">
      <formula1>IF(ISBLANK(F38),$A$3:$C$3,$B$3:$C$3)</formula1>
    </dataValidation>
    <dataValidation type="list" showInputMessage="1" showErrorMessage="1" promptTitle="Option C1 or D1" prompt="Please select the Option C1 or Option D1" errorTitle="Please enter valid values only" error="Please select the Option C1 or Option D1" sqref="D38">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8">
      <formula1>0</formula1>
      <formula2>99.9</formula2>
    </dataValidation>
    <dataValidation type="list" allowBlank="1" showInputMessage="1" showErrorMessage="1" sqref="K13:K36">
      <formula1>"Partial Conversion, Full Conversion"</formula1>
    </dataValidation>
    <dataValidation type="decimal" allowBlank="1" showInputMessage="1" showErrorMessage="1" promptTitle="Quantity" prompt="Please enter the Quantity for this item. " errorTitle="Invalid Entry" error="Only Numeric Values are allowed. " sqref="D13 F13:F36">
      <formula1>0</formula1>
      <formula2>999999999999999</formula2>
    </dataValidation>
    <dataValidation allowBlank="1" showInputMessage="1" showErrorMessage="1" promptTitle="Units" prompt="Please enter Units in text" sqref="E13"/>
    <dataValidation type="decimal" allowBlank="1" showInputMessage="1" showErrorMessage="1" promptTitle="Rate Entry" prompt="Please enter the Basic Price in Rupees for this item. " errorTitle="Invaid Entry" error="Only Numeric Values are allowed. " sqref="G13:H3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6">
      <formula1>0</formula1>
      <formula2>999999999999999</formula2>
    </dataValidation>
    <dataValidation allowBlank="1" showInputMessage="1" showErrorMessage="1" promptTitle="Itemcode/Make" prompt="Please enter text" sqref="C13:C36"/>
    <dataValidation type="list" showInputMessage="1" showErrorMessage="1" sqref="I13:I36">
      <formula1>"Excess(+), Less(-)"</formula1>
    </dataValidation>
    <dataValidation allowBlank="1" showInputMessage="1" showErrorMessage="1" promptTitle="Addition / Deduction" prompt="Please Choose the correct One" sqref="J13:J36"/>
    <dataValidation type="list" allowBlank="1" showInputMessage="1" showErrorMessage="1" sqref="L13:L36">
      <formula1>"INR"</formula1>
    </dataValidation>
  </dataValidations>
  <printOptions horizontalCentered="1"/>
  <pageMargins left="0" right="0" top="0.7480314960629921" bottom="0.4330708661417323" header="0.31496062992125984" footer="0.31496062992125984"/>
  <pageSetup horizontalDpi="600" verticalDpi="600" orientation="landscape" paperSize="9" scale="47" r:id="rId2"/>
  <colBreaks count="1" manualBreakCount="1">
    <brk id="5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2019-01-31T18:17:12Z</cp:lastPrinted>
  <dcterms:created xsi:type="dcterms:W3CDTF">2009-01-30T06:42:42Z</dcterms:created>
  <dcterms:modified xsi:type="dcterms:W3CDTF">2020-06-12T11:54:45Z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0jsELC6039UAW2bky+XjV5xeYtI=</vt:lpwstr>
  </property>
  <property fmtid="{D5CDD505-2E9C-101B-9397-08002B2CF9AE}" pid="13" name="MSIP_Label_3351ac48-f2ec-47d6-b214-43b916e392ff_Enabled">
    <vt:lpwstr>True</vt:lpwstr>
  </property>
  <property fmtid="{D5CDD505-2E9C-101B-9397-08002B2CF9AE}" pid="14" name="MSIP_Label_3351ac48-f2ec-47d6-b214-43b916e392ff_SiteId">
    <vt:lpwstr>5af76741-f886-4d20-ad04-775dee0ce762</vt:lpwstr>
  </property>
  <property fmtid="{D5CDD505-2E9C-101B-9397-08002B2CF9AE}" pid="15" name="MSIP_Label_3351ac48-f2ec-47d6-b214-43b916e392ff_Owner">
    <vt:lpwstr>vsphasate@tce.co.in</vt:lpwstr>
  </property>
  <property fmtid="{D5CDD505-2E9C-101B-9397-08002B2CF9AE}" pid="16" name="MSIP_Label_3351ac48-f2ec-47d6-b214-43b916e392ff_SetDate">
    <vt:lpwstr>2020-03-09T11:52:50.7517244Z</vt:lpwstr>
  </property>
  <property fmtid="{D5CDD505-2E9C-101B-9397-08002B2CF9AE}" pid="17" name="MSIP_Label_3351ac48-f2ec-47d6-b214-43b916e392ff_Name">
    <vt:lpwstr>Public</vt:lpwstr>
  </property>
  <property fmtid="{D5CDD505-2E9C-101B-9397-08002B2CF9AE}" pid="18" name="MSIP_Label_3351ac48-f2ec-47d6-b214-43b916e392ff_Application">
    <vt:lpwstr>Microsoft Azure Information Protection</vt:lpwstr>
  </property>
  <property fmtid="{D5CDD505-2E9C-101B-9397-08002B2CF9AE}" pid="19" name="MSIP_Label_3351ac48-f2ec-47d6-b214-43b916e392ff_ActionId">
    <vt:lpwstr>f23db476-cbd1-407c-b3e1-7ee356997402</vt:lpwstr>
  </property>
  <property fmtid="{D5CDD505-2E9C-101B-9397-08002B2CF9AE}" pid="20" name="MSIP_Label_3351ac48-f2ec-47d6-b214-43b916e392ff_Extended_MSFT_Method">
    <vt:lpwstr>Automatic</vt:lpwstr>
  </property>
  <property fmtid="{D5CDD505-2E9C-101B-9397-08002B2CF9AE}" pid="21" name="Sensitivity">
    <vt:lpwstr>Public</vt:lpwstr>
  </property>
</Properties>
</file>