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<sst xmlns="http://schemas.openxmlformats.org/spreadsheetml/2006/main" count="161" uniqueCount="68">
  <si>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</si>
  <si>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</si>
  <si>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</si>
  <si>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</si>
  <si>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</si>
  <si>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</si>
  <si>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</si>
  <si>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</si>
  <si>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</si>
  <si>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</si>
  <si>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</si>
  <si>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</si>
  <si>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</si>
  <si>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</si>
  <si>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</si>
  <si>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</si>
  <si>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</si>
  <si>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</si>
  <si>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</si>
  <si>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</si>
  <si>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</si>
  <si>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</si>
  <si>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</si>
  <si>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</si>
  <si>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</si>
  <si>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</si>
  <si>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</si>
  <si>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</si>
  <si>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</si>
  <si>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</si>
  <si>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</si>
  <si>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</si>
  <si>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</si>
  <si>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</si>
  <si>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</si>
  <si>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</si>
  <si>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</si>
  <si>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</si>
  <si>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</si>
  <si>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</si>
  <si>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</si>
  <si>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</si>
  <si>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</si>
  <si>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</si>
  <si>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</si>
  <si>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</si>
  <si>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</si>
  <si>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</si>
  <si>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</si>
  <si>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</si>
  <si>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</si>
  <si>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</si>
  <si>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</si>
  <si>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item6</t>
  </si>
  <si>
    <t>item7</t>
  </si>
  <si>
    <t>item8</t>
  </si>
  <si>
    <t>GST Rate to be entered by the Bidder</t>
  </si>
  <si>
    <r>
      <t xml:space="preserve">TOTAL AMOUNT  With Taxes in
</t>
    </r>
    <r>
      <rPr>
        <b/>
        <sz val="11"/>
        <color indexed="10"/>
        <rFont val="Arial"/>
        <family val="2"/>
      </rPr>
      <t>Rs.      P</t>
    </r>
  </si>
  <si>
    <t>Tender Inviting Authority:  Managing Director, Guwahati Smart City Ltd.</t>
  </si>
  <si>
    <t>Contract No:  SPV/GSCL/DEV/188/2021/108                                                                   Dated: 17-12-2021</t>
  </si>
  <si>
    <t>CMC of Vehicle Cost for 06th Year - C1</t>
  </si>
  <si>
    <t>CMC of Vehicle Cost for 07th Year- C2</t>
  </si>
  <si>
    <t>CMC of Vehicle Cost for 08th Year- C3</t>
  </si>
  <si>
    <t>CMC of Vehicle Cost for 09th Year- C4</t>
  </si>
  <si>
    <t>CMC of Vehicle Cost for 10th Year - C5</t>
  </si>
  <si>
    <t xml:space="preserve">Supply of 100 nos of AC CNG Buses including 5 Years warranty period for Guwahait City </t>
  </si>
  <si>
    <t>Name of Work: Procurement of 100 nos of AC CNG Buses for Guwahati City</t>
  </si>
  <si>
    <t>CMC cost for 5 Years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</si>
</sst>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2"/>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4" fillId="0" borderId="11" xfId="58" applyNumberFormat="1" applyFont="1" applyFill="1" applyBorder="1" applyAlignment="1">
      <alignment horizontal="center" vertical="top" wrapText="1"/>
      <protection/>
    </xf>
    <xf numFmtId="0" fontId="43" fillId="0" borderId="13" xfId="58" applyNumberFormat="1" applyFont="1" applyFill="1" applyBorder="1" applyAlignment="1">
      <alignment vertical="center" wrapText="1"/>
      <protection/>
    </xf>
    <xf numFmtId="0" fontId="44" fillId="0" borderId="13" xfId="58" applyNumberFormat="1" applyFont="1" applyFill="1" applyBorder="1" applyAlignment="1">
      <alignment vertical="center"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4"/>
  <sheetViews>
    <sheetView showGridLines="0" zoomScale="73" zoomScaleNormal="73" zoomScalePageLayoutView="0" workbookViewId="0" topLeftCell="A1">
      <selection activeCell="B16" sqref="B16"/>
    </sheetView>
  </sheetViews>
  <sheetFormatPr defaultColWidth="9.140625" defaultRowHeight="15"/>
  <cols>
    <col min="1" max="1" width="15.421875" style="59" customWidth="1"/>
    <col min="2" max="2" width="47.8515625" style="59" customWidth="1"/>
    <col min="3" max="3" width="10.140625" style="59" hidden="1" customWidth="1"/>
    <col min="4" max="4" width="14.57421875" style="59" customWidth="1"/>
    <col min="5" max="5" width="11.28125" style="59" customWidth="1"/>
    <col min="6" max="6" width="14.421875" style="59" hidden="1"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42.57421875" style="59" customWidth="1"/>
    <col min="14" max="14" width="42.8515625" style="60"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51.00390625" style="59" customWidth="1"/>
    <col min="54" max="54" width="18.8515625" style="59" hidden="1" customWidth="1"/>
    <col min="55" max="55" width="66.57421875" style="59" customWidth="1"/>
    <col min="56" max="238" width="9.140625" style="59" customWidth="1"/>
    <col min="239" max="243" width="9.140625" style="61" customWidth="1"/>
    <col min="244" max="16384" width="9.140625" style="59" customWidth="1"/>
  </cols>
  <sheetData>
    <row r="1" spans="1:243" s="1" customFormat="1" ht="25.5" customHeight="1">
      <c r="A1" s="80" t="str">
        <f>B2&amp;" BoQ"</f>
        <v>Item Rate BoQ</v>
      </c>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58</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66</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59</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61.5" customHeight="1">
      <c r="A8" s="8" t="s">
        <v>50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51</v>
      </c>
      <c r="N11" s="13" t="s">
        <v>56</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57</v>
      </c>
      <c r="BB11" s="17" t="s">
        <v>31</v>
      </c>
      <c r="BC11" s="17" t="s">
        <v>32</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69" customHeight="1">
      <c r="A13" s="19">
        <v>1</v>
      </c>
      <c r="B13" s="73" t="s">
        <v>65</v>
      </c>
      <c r="C13" s="20" t="s">
        <v>34</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33</v>
      </c>
      <c r="IG13" s="34" t="s">
        <v>34</v>
      </c>
      <c r="IH13" s="34">
        <v>10</v>
      </c>
      <c r="II13" s="34" t="s">
        <v>35</v>
      </c>
    </row>
    <row r="14" spans="1:243" s="33" customFormat="1" ht="49.5" customHeight="1">
      <c r="A14" s="19">
        <v>1.01</v>
      </c>
      <c r="B14" s="72" t="s">
        <v>65</v>
      </c>
      <c r="C14" s="20" t="s">
        <v>40</v>
      </c>
      <c r="D14" s="69">
        <v>100</v>
      </c>
      <c r="E14" s="22" t="s">
        <v>36</v>
      </c>
      <c r="F14" s="70">
        <v>100</v>
      </c>
      <c r="G14" s="35"/>
      <c r="H14" s="23"/>
      <c r="I14" s="21" t="s">
        <v>37</v>
      </c>
      <c r="J14" s="24">
        <f aca="true" t="shared" si="0" ref="J14:J20">IF(I14="Less(-)",-1,1)</f>
        <v>1</v>
      </c>
      <c r="K14" s="25" t="s">
        <v>47</v>
      </c>
      <c r="L14" s="25" t="s">
        <v>7</v>
      </c>
      <c r="M14" s="68"/>
      <c r="N14" s="68"/>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6">
        <f>D14*M14+N14</f>
        <v>0</v>
      </c>
      <c r="BB14" s="66">
        <f>BA14+SUM(N14:AZ14)</f>
        <v>0</v>
      </c>
      <c r="BC14" s="32" t="str">
        <f>SpellNumber(L14,BB14)</f>
        <v>INR Zero Only</v>
      </c>
      <c r="IE14" s="34">
        <v>1.01</v>
      </c>
      <c r="IF14" s="34" t="s">
        <v>38</v>
      </c>
      <c r="IG14" s="34" t="s">
        <v>34</v>
      </c>
      <c r="IH14" s="34">
        <v>123.223</v>
      </c>
      <c r="II14" s="34" t="s">
        <v>36</v>
      </c>
    </row>
    <row r="15" spans="1:243" s="33" customFormat="1" ht="50.25" customHeight="1">
      <c r="A15" s="19">
        <v>2</v>
      </c>
      <c r="B15" s="73" t="s">
        <v>67</v>
      </c>
      <c r="C15" s="20" t="s">
        <v>41</v>
      </c>
      <c r="D15" s="21"/>
      <c r="E15" s="22"/>
      <c r="F15" s="21"/>
      <c r="G15" s="23"/>
      <c r="H15" s="23"/>
      <c r="I15" s="21"/>
      <c r="J15" s="24"/>
      <c r="K15" s="25"/>
      <c r="L15" s="25"/>
      <c r="M15" s="26"/>
      <c r="N15" s="27"/>
      <c r="O15" s="27"/>
      <c r="P15" s="28"/>
      <c r="Q15" s="27"/>
      <c r="R15" s="27"/>
      <c r="S15" s="29"/>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30"/>
      <c r="BB15" s="31"/>
      <c r="BC15" s="32"/>
      <c r="IE15" s="34">
        <v>1</v>
      </c>
      <c r="IF15" s="34" t="s">
        <v>33</v>
      </c>
      <c r="IG15" s="34" t="s">
        <v>34</v>
      </c>
      <c r="IH15" s="34">
        <v>10</v>
      </c>
      <c r="II15" s="34" t="s">
        <v>35</v>
      </c>
    </row>
    <row r="16" spans="1:243" s="33" customFormat="1" ht="38.25" customHeight="1">
      <c r="A16" s="19">
        <v>2.01</v>
      </c>
      <c r="B16" s="72" t="s">
        <v>60</v>
      </c>
      <c r="C16" s="20" t="s">
        <v>43</v>
      </c>
      <c r="D16" s="69">
        <v>100</v>
      </c>
      <c r="E16" s="22" t="s">
        <v>36</v>
      </c>
      <c r="F16" s="70">
        <v>10</v>
      </c>
      <c r="G16" s="35"/>
      <c r="H16" s="35"/>
      <c r="I16" s="21" t="s">
        <v>37</v>
      </c>
      <c r="J16" s="24">
        <f t="shared" si="0"/>
        <v>1</v>
      </c>
      <c r="K16" s="25" t="s">
        <v>47</v>
      </c>
      <c r="L16" s="25" t="s">
        <v>7</v>
      </c>
      <c r="M16" s="68"/>
      <c r="N16" s="68"/>
      <c r="O16" s="36"/>
      <c r="P16" s="37"/>
      <c r="Q16" s="36"/>
      <c r="R16" s="36"/>
      <c r="S16" s="38"/>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6">
        <f>D16*M16+N16</f>
        <v>0</v>
      </c>
      <c r="BB16" s="66">
        <f>BA16+SUM(N16:AZ16)</f>
        <v>0</v>
      </c>
      <c r="BC16" s="32" t="str">
        <f>SpellNumber(L16,BB16)</f>
        <v>INR Zero Only</v>
      </c>
      <c r="IE16" s="34">
        <v>2</v>
      </c>
      <c r="IF16" s="34" t="s">
        <v>33</v>
      </c>
      <c r="IG16" s="34" t="s">
        <v>41</v>
      </c>
      <c r="IH16" s="34">
        <v>10</v>
      </c>
      <c r="II16" s="34" t="s">
        <v>36</v>
      </c>
    </row>
    <row r="17" spans="1:243" s="33" customFormat="1" ht="38.25" customHeight="1">
      <c r="A17" s="19">
        <v>2.02</v>
      </c>
      <c r="B17" s="72" t="s">
        <v>61</v>
      </c>
      <c r="C17" s="20" t="s">
        <v>44</v>
      </c>
      <c r="D17" s="69">
        <v>100</v>
      </c>
      <c r="E17" s="22" t="s">
        <v>36</v>
      </c>
      <c r="F17" s="70">
        <v>10</v>
      </c>
      <c r="G17" s="35"/>
      <c r="H17" s="35"/>
      <c r="I17" s="21" t="s">
        <v>37</v>
      </c>
      <c r="J17" s="24">
        <f t="shared" si="0"/>
        <v>1</v>
      </c>
      <c r="K17" s="25" t="s">
        <v>47</v>
      </c>
      <c r="L17" s="25" t="s">
        <v>7</v>
      </c>
      <c r="M17" s="68"/>
      <c r="N17" s="68"/>
      <c r="O17" s="36"/>
      <c r="P17" s="37"/>
      <c r="Q17" s="36"/>
      <c r="R17" s="36"/>
      <c r="S17" s="38"/>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66">
        <f>D17*M17+N17</f>
        <v>0</v>
      </c>
      <c r="BB17" s="66">
        <f>BA17+SUM(N17:AZ17)</f>
        <v>0</v>
      </c>
      <c r="BC17" s="32" t="str">
        <f>SpellNumber(L17,BB17)</f>
        <v>INR Zero Only</v>
      </c>
      <c r="IE17" s="34">
        <v>3</v>
      </c>
      <c r="IF17" s="34" t="s">
        <v>42</v>
      </c>
      <c r="IG17" s="34" t="s">
        <v>43</v>
      </c>
      <c r="IH17" s="34">
        <v>10</v>
      </c>
      <c r="II17" s="34" t="s">
        <v>36</v>
      </c>
    </row>
    <row r="18" spans="1:243" s="33" customFormat="1" ht="38.25" customHeight="1">
      <c r="A18" s="19">
        <v>2.03</v>
      </c>
      <c r="B18" s="72" t="s">
        <v>62</v>
      </c>
      <c r="C18" s="20" t="s">
        <v>53</v>
      </c>
      <c r="D18" s="69">
        <v>100</v>
      </c>
      <c r="E18" s="22" t="s">
        <v>36</v>
      </c>
      <c r="F18" s="70">
        <v>10</v>
      </c>
      <c r="G18" s="35"/>
      <c r="H18" s="35"/>
      <c r="I18" s="21" t="s">
        <v>37</v>
      </c>
      <c r="J18" s="24">
        <f t="shared" si="0"/>
        <v>1</v>
      </c>
      <c r="K18" s="25" t="s">
        <v>47</v>
      </c>
      <c r="L18" s="25" t="s">
        <v>7</v>
      </c>
      <c r="M18" s="68"/>
      <c r="N18" s="68"/>
      <c r="O18" s="36"/>
      <c r="P18" s="37"/>
      <c r="Q18" s="36"/>
      <c r="R18" s="36"/>
      <c r="S18" s="38"/>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66">
        <f>D18*M18+N18</f>
        <v>0</v>
      </c>
      <c r="BB18" s="66">
        <f>BA18+SUM(N18:AZ18)</f>
        <v>0</v>
      </c>
      <c r="BC18" s="32" t="str">
        <f>SpellNumber(L18,BB18)</f>
        <v>INR Zero Only</v>
      </c>
      <c r="IE18" s="34">
        <v>1.01</v>
      </c>
      <c r="IF18" s="34" t="s">
        <v>38</v>
      </c>
      <c r="IG18" s="34" t="s">
        <v>34</v>
      </c>
      <c r="IH18" s="34">
        <v>123.223</v>
      </c>
      <c r="II18" s="34" t="s">
        <v>36</v>
      </c>
    </row>
    <row r="19" spans="1:243" s="33" customFormat="1" ht="38.25" customHeight="1">
      <c r="A19" s="19">
        <v>2.04</v>
      </c>
      <c r="B19" s="72" t="s">
        <v>63</v>
      </c>
      <c r="C19" s="20" t="s">
        <v>54</v>
      </c>
      <c r="D19" s="69">
        <v>100</v>
      </c>
      <c r="E19" s="22" t="s">
        <v>36</v>
      </c>
      <c r="F19" s="70">
        <v>10</v>
      </c>
      <c r="G19" s="35"/>
      <c r="H19" s="35"/>
      <c r="I19" s="21" t="s">
        <v>37</v>
      </c>
      <c r="J19" s="24">
        <f t="shared" si="0"/>
        <v>1</v>
      </c>
      <c r="K19" s="25" t="s">
        <v>47</v>
      </c>
      <c r="L19" s="25" t="s">
        <v>7</v>
      </c>
      <c r="M19" s="68"/>
      <c r="N19" s="68"/>
      <c r="O19" s="36"/>
      <c r="P19" s="37"/>
      <c r="Q19" s="36"/>
      <c r="R19" s="36"/>
      <c r="S19" s="38"/>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40"/>
      <c r="AV19" s="39"/>
      <c r="AW19" s="39"/>
      <c r="AX19" s="39"/>
      <c r="AY19" s="39"/>
      <c r="AZ19" s="39"/>
      <c r="BA19" s="66">
        <f>D19*M19+N19</f>
        <v>0</v>
      </c>
      <c r="BB19" s="66">
        <f>BA19+SUM(N19:AZ19)</f>
        <v>0</v>
      </c>
      <c r="BC19" s="32" t="str">
        <f>SpellNumber(L19,BB19)</f>
        <v>INR Zero Only</v>
      </c>
      <c r="IE19" s="34">
        <v>1.02</v>
      </c>
      <c r="IF19" s="34" t="s">
        <v>39</v>
      </c>
      <c r="IG19" s="34" t="s">
        <v>40</v>
      </c>
      <c r="IH19" s="34">
        <v>213</v>
      </c>
      <c r="II19" s="34" t="s">
        <v>36</v>
      </c>
    </row>
    <row r="20" spans="1:243" s="33" customFormat="1" ht="38.25" customHeight="1">
      <c r="A20" s="19">
        <v>2.05</v>
      </c>
      <c r="B20" s="72" t="s">
        <v>64</v>
      </c>
      <c r="C20" s="20" t="s">
        <v>55</v>
      </c>
      <c r="D20" s="69">
        <v>100</v>
      </c>
      <c r="E20" s="22" t="s">
        <v>36</v>
      </c>
      <c r="F20" s="70">
        <v>10</v>
      </c>
      <c r="G20" s="35"/>
      <c r="H20" s="35"/>
      <c r="I20" s="21" t="s">
        <v>37</v>
      </c>
      <c r="J20" s="24">
        <f t="shared" si="0"/>
        <v>1</v>
      </c>
      <c r="K20" s="25" t="s">
        <v>47</v>
      </c>
      <c r="L20" s="25" t="s">
        <v>7</v>
      </c>
      <c r="M20" s="68"/>
      <c r="N20" s="68"/>
      <c r="O20" s="36"/>
      <c r="P20" s="37"/>
      <c r="Q20" s="36"/>
      <c r="R20" s="36"/>
      <c r="S20" s="38"/>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66">
        <f>D20*M20+N20</f>
        <v>0</v>
      </c>
      <c r="BB20" s="66">
        <f>BA20+SUM(N20:AZ20)</f>
        <v>0</v>
      </c>
      <c r="BC20" s="32" t="str">
        <f>SpellNumber(L20,BB20)</f>
        <v>INR Zero Only</v>
      </c>
      <c r="IE20" s="34">
        <v>2</v>
      </c>
      <c r="IF20" s="34" t="s">
        <v>33</v>
      </c>
      <c r="IG20" s="34" t="s">
        <v>41</v>
      </c>
      <c r="IH20" s="34">
        <v>10</v>
      </c>
      <c r="II20" s="34" t="s">
        <v>36</v>
      </c>
    </row>
    <row r="21" spans="1:243" s="33" customFormat="1" ht="33" customHeight="1">
      <c r="A21" s="41" t="s">
        <v>45</v>
      </c>
      <c r="B21" s="42"/>
      <c r="C21" s="43"/>
      <c r="D21" s="44"/>
      <c r="E21" s="44"/>
      <c r="F21" s="44"/>
      <c r="G21" s="44"/>
      <c r="H21" s="45"/>
      <c r="I21" s="45"/>
      <c r="J21" s="45"/>
      <c r="K21" s="45"/>
      <c r="L21" s="46"/>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67">
        <f>SUM(BA13:BA20)</f>
        <v>0</v>
      </c>
      <c r="BB21" s="67">
        <f>SUM(BB13:BB20)</f>
        <v>0</v>
      </c>
      <c r="BC21" s="32" t="str">
        <f>SpellNumber($E$2,BA21)</f>
        <v>INR Zero Only</v>
      </c>
      <c r="IE21" s="34">
        <v>4</v>
      </c>
      <c r="IF21" s="34" t="s">
        <v>39</v>
      </c>
      <c r="IG21" s="34" t="s">
        <v>44</v>
      </c>
      <c r="IH21" s="34">
        <v>10</v>
      </c>
      <c r="II21" s="34" t="s">
        <v>36</v>
      </c>
    </row>
    <row r="22" spans="1:243" s="57" customFormat="1" ht="39" customHeight="1" hidden="1">
      <c r="A22" s="42" t="s">
        <v>49</v>
      </c>
      <c r="B22" s="48"/>
      <c r="C22" s="49"/>
      <c r="D22" s="50"/>
      <c r="E22" s="51" t="s">
        <v>46</v>
      </c>
      <c r="F22" s="64"/>
      <c r="G22" s="52"/>
      <c r="H22" s="53"/>
      <c r="I22" s="53"/>
      <c r="J22" s="53"/>
      <c r="K22" s="54"/>
      <c r="L22" s="55"/>
      <c r="M22" s="56"/>
      <c r="O22" s="33"/>
      <c r="P22" s="33"/>
      <c r="Q22" s="33"/>
      <c r="R22" s="33"/>
      <c r="S22" s="33"/>
      <c r="BA22" s="62">
        <f>IF(ISBLANK(F22),0,IF(E22="Excess (+)",ROUND(BA21+(BA21*F22),2),IF(E22="Less (-)",ROUND(BA21+(BA21*F22*(-1)),2),0)))</f>
        <v>0</v>
      </c>
      <c r="BB22" s="63">
        <f>ROUND(BA22,0)</f>
        <v>0</v>
      </c>
      <c r="BC22" s="32" t="str">
        <f>SpellNumber(L22,BB22)</f>
        <v> Zero Only</v>
      </c>
      <c r="IE22" s="58"/>
      <c r="IF22" s="58"/>
      <c r="IG22" s="58"/>
      <c r="IH22" s="58"/>
      <c r="II22" s="58"/>
    </row>
    <row r="23" spans="1:243" s="57" customFormat="1" ht="51" customHeight="1">
      <c r="A23" s="41" t="s">
        <v>48</v>
      </c>
      <c r="B23" s="41"/>
      <c r="C23" s="77" t="str">
        <f>SpellNumber($E$2,BA21)</f>
        <v>INR Zero Only</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9"/>
      <c r="IE23" s="58"/>
      <c r="IF23" s="58"/>
      <c r="IG23" s="58"/>
      <c r="IH23" s="58"/>
      <c r="II23" s="58"/>
    </row>
    <row r="24" spans="3:243" s="14" customFormat="1" ht="15">
      <c r="C24" s="59"/>
      <c r="D24" s="59"/>
      <c r="E24" s="59"/>
      <c r="F24" s="59"/>
      <c r="G24" s="59"/>
      <c r="H24" s="59"/>
      <c r="I24" s="59"/>
      <c r="J24" s="59"/>
      <c r="K24" s="59"/>
      <c r="L24" s="59"/>
      <c r="M24" s="59"/>
      <c r="O24" s="59"/>
      <c r="BA24" s="59"/>
      <c r="BC24" s="59"/>
      <c r="IE24" s="15"/>
      <c r="IF24" s="15"/>
      <c r="IG24" s="15"/>
      <c r="IH24" s="15"/>
      <c r="II24" s="15"/>
    </row>
  </sheetData>
  <sheetProtection password="CE28" sheet="1"/>
  <mergeCells count="8">
    <mergeCell ref="A9:BC9"/>
    <mergeCell ref="C23:BC23"/>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 M16:M20">
      <formula1>0</formula1>
      <formula2>999999999999999</formula2>
    </dataValidation>
    <dataValidation type="list" allowBlank="1" showInputMessage="1" showErrorMessage="1" sqref="L19 L13 L14 L15 L16 L17 L18 L20">
      <formula1>"INR"</formula1>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InputMessage="1" showErrorMessage="1" sqref="K13:K20">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2021-12-17T11:27:41Z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