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90" windowWidth="15480" windowHeight="7680" tabRatio="838" firstSheet="2" activeTab="2"/>
  </bookViews>
  <sheets>
    <sheet name="BoQ1" sheetId="1" state="veryHidden" r:id="rId1"/>
    <sheet name="Schedule A" sheetId="2" state="veryHidden" r:id="rId2"/>
    <sheet name="Macros" sheetId="3" r:id="rId3"/>
    <sheet name="Schedule B" sheetId="4" state="veryHidden" r:id="rId4"/>
    <sheet name="Schedule C" sheetId="5" state="veryHidden" r:id="rId5"/>
  </sheets>
  <externalReferences>
    <externalReference r:id="rId8"/>
    <externalReference r:id="rId9"/>
    <externalReference r:id="rId10"/>
  </externalReferences>
  <definedNames>
    <definedName name="_xlfn.BAHTTEXT" hidden="1">#NAME?</definedName>
    <definedName name="_xlfn.COUNTIFS" hidden="1">#NAME?</definedName>
    <definedName name="BAA1">#REF!</definedName>
    <definedName name="boq_type">#REF!</definedName>
    <definedName name="boq_version">'[1]Config'!$C$2:$C$3</definedName>
    <definedName name="BOQ2" localSheetId="3">#REF!</definedName>
    <definedName name="BOQ2" localSheetId="4">#REF!</definedName>
    <definedName name="BOQ2">#REF!</definedName>
    <definedName name="conversion_type">'[1]Config'!$E$2:$E$3</definedName>
    <definedName name="cstvat">#REF!</definedName>
    <definedName name="currency_name">'[1]Config'!$F$2:$F$8</definedName>
    <definedName name="dfsga" localSheetId="1">#REF!</definedName>
    <definedName name="dfsga" localSheetId="3">#REF!</definedName>
    <definedName name="dfsga" localSheetId="4">#REF!</definedName>
    <definedName name="dfsga">#REF!</definedName>
    <definedName name="domestic_global">#REF!</definedName>
    <definedName name="Excise" localSheetId="1">#REF!</definedName>
    <definedName name="Excise" localSheetId="3">#REF!</definedName>
    <definedName name="Excise" localSheetId="4">#REF!</definedName>
    <definedName name="Excise">#REF!</definedName>
    <definedName name="Excise_Duty" localSheetId="1">#REF!</definedName>
    <definedName name="Excise_Duty" localSheetId="3">#REF!</definedName>
    <definedName name="Excise_Duty" localSheetId="4">#REF!</definedName>
    <definedName name="Excise_Duty">#REF!</definedName>
    <definedName name="Excised" localSheetId="1">#REF!</definedName>
    <definedName name="Excised" localSheetId="3">#REF!</definedName>
    <definedName name="Excised" localSheetId="4">#REF!</definedName>
    <definedName name="Excised">#REF!</definedName>
    <definedName name="ExciseDuty">#REF!</definedName>
    <definedName name="MyList">#REF!</definedName>
    <definedName name="option9" localSheetId="3">'[3]PRICE BID'!#REF!</definedName>
    <definedName name="option9" localSheetId="4">'[3]PRICE BID'!#REF!</definedName>
    <definedName name="option9">'[3]PRICE BID'!#REF!</definedName>
    <definedName name="other_boq">'[1]Config'!$G$2:$G$5</definedName>
    <definedName name="_xlnm.Print_Area" localSheetId="0">'BoQ1'!$A$1:$BC$18</definedName>
    <definedName name="_xlnm.Print_Area" localSheetId="1">'Schedule A'!$A$1:$BC$27</definedName>
    <definedName name="_xlnm.Print_Area" localSheetId="3">'Schedule B'!$A$1:$BC$70</definedName>
    <definedName name="_xlnm.Print_Area" localSheetId="4">'Schedule C'!$A$1:$BC$21</definedName>
    <definedName name="_xlnm.Print_Titles" localSheetId="1">'Schedule A'!$10:$11</definedName>
    <definedName name="_xlnm.Print_Titles" localSheetId="3">'Schedule B'!$10:$11</definedName>
    <definedName name="_xlnm.Print_Titles" localSheetId="4">'Schedule C'!$10:$11</definedName>
    <definedName name="Select">#REF!</definedName>
    <definedName name="SelectD1OrC1">#REF!</definedName>
    <definedName name="SelectLessOrExcess">#REF!</definedName>
    <definedName name="Service" localSheetId="1">#REF!</definedName>
    <definedName name="Service" localSheetId="3">#REF!</definedName>
    <definedName name="Service" localSheetId="4">#REF!</definedName>
    <definedName name="Service">#REF!</definedName>
    <definedName name="ServiceTax">#REF!</definedName>
    <definedName name="Tax">#REF!</definedName>
    <definedName name="TOT_ST">'[3]PRICE BID'!$G$14</definedName>
  </definedNames>
  <calcPr fullCalcOnLoad="1" fullPrecision="0"/>
</workbook>
</file>

<file path=xl/sharedStrings.xml><?xml version="1.0" encoding="utf-8"?>
<sst xmlns="http://schemas.openxmlformats.org/spreadsheetml/2006/main" count="901" uniqueCount="160">
  <si>
    <t>Sl.
No.</t>
  </si>
  <si>
    <t>Item Code / Make</t>
  </si>
  <si>
    <t>Please Enable Macros to View BoQ information</t>
  </si>
  <si>
    <t>BoQ_Ver3.0</t>
  </si>
  <si>
    <t>Item Rate</t>
  </si>
  <si>
    <t>Normal</t>
  </si>
  <si>
    <t>INR Only</t>
  </si>
  <si>
    <t>INR</t>
  </si>
  <si>
    <t>Select, Excess (+), Less (-)</t>
  </si>
  <si>
    <t>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</si>
  <si>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</si>
  <si>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</si>
  <si>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</si>
  <si>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</si>
  <si>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</si>
  <si>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</si>
  <si>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</si>
  <si>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</si>
  <si>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</si>
  <si>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</si>
  <si>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</si>
  <si>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</si>
  <si>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</si>
  <si>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</si>
  <si>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</si>
  <si>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</si>
  <si>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</si>
  <si>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</si>
  <si>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</si>
  <si>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</si>
  <si>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</si>
  <si>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</si>
  <si>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</si>
  <si>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</si>
  <si>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</si>
  <si>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</si>
  <si>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</si>
  <si>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</si>
  <si>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Nos</t>
  </si>
  <si>
    <t>Excess(+)</t>
  </si>
  <si>
    <t>Supplying, Conveying and fixing spls. Including eart</t>
  </si>
  <si>
    <t>Construction of chamber for 100mm sluice plates</t>
  </si>
  <si>
    <t>BI01010001010000000000000515BI0100001116</t>
  </si>
  <si>
    <t>Supplying, Conveying and fixing spls. Including ea</t>
  </si>
  <si>
    <t>item4</t>
  </si>
  <si>
    <t>item5</t>
  </si>
  <si>
    <t>Total in Figures</t>
  </si>
  <si>
    <t>Select</t>
  </si>
  <si>
    <t>Full Conversion</t>
  </si>
  <si>
    <t>Quoted Rate in Words</t>
  </si>
  <si>
    <t>Quoted Rate in Figures</t>
  </si>
  <si>
    <t>Name of the Bidder/ Bidding Firm / Company :</t>
  </si>
  <si>
    <r>
      <t xml:space="preserve">Estimated Rate  in
</t>
    </r>
    <r>
      <rPr>
        <b/>
        <sz val="11"/>
        <color indexed="10"/>
        <rFont val="Arial"/>
        <family val="2"/>
      </rPr>
      <t>Rs.      P</t>
    </r>
  </si>
  <si>
    <t>Heading</t>
  </si>
  <si>
    <r>
      <t xml:space="preserve">TOTAL AMOUNT  in
</t>
    </r>
    <r>
      <rPr>
        <b/>
        <sz val="11"/>
        <color indexed="10"/>
        <rFont val="Arial"/>
        <family val="2"/>
      </rPr>
      <t>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</si>
  <si>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 inclusive of taxes</t>
    </r>
    <r>
      <rPr>
        <b/>
        <sz val="11"/>
        <rFont val="Arial"/>
        <family val="2"/>
      </rPr>
      <t xml:space="preserve">
 </t>
    </r>
  </si>
  <si>
    <t>Tender Inviting Authority: GSCL</t>
  </si>
  <si>
    <t xml:space="preserve">For roads having central median and road width of 11m-13m.Approximate Lenght of all Roads is 1.3 Km. Roads Considered are : </t>
  </si>
  <si>
    <t>LS</t>
  </si>
  <si>
    <t>BI01010001010000000000000515BI0100001114</t>
  </si>
  <si>
    <t>BI01010001010000000000000515BI0100001115</t>
  </si>
  <si>
    <t>BI01010001010000000000000515BI0100001117</t>
  </si>
  <si>
    <t>BI01010001010000000000000515BI0100001118</t>
  </si>
  <si>
    <t>BI01010001010000000000000515BI0100001119</t>
  </si>
  <si>
    <t>BI01010001010000000000000515BI0100001120</t>
  </si>
  <si>
    <t>BI01010001010000000000000515BI0100001121</t>
  </si>
  <si>
    <t>BI01010001010000000000000515BI0100001122</t>
  </si>
  <si>
    <t>BI01010001010000000000000515BI0100001128</t>
  </si>
  <si>
    <t xml:space="preserve">Dismantling of existing  Light Fixtures and associated cable/wire. Loading and handling of dismantled material of Lighting fixtures, wires, etc and unloading at GMC premises. </t>
  </si>
  <si>
    <t xml:space="preserve"> Wiring for circuit wiring with P.V.C. insulated single core unsheathed industrial (Multistrand) cable FR conforming to IS-694: 1990 with flexible bright annealed electrolytic copper conductor for voltage grade up to 1100 volts  ( Finolex /RR Kabel  or Equivalent Make as approved by the Deptt.) in existing surface conduit wiring system including connection  as required. 9.1.3.  With 2 x 2.5 sq. mm. + earth continuity with 1x1.5 sq. mm. copper conductor cable </t>
  </si>
  <si>
    <t>Mtr.</t>
  </si>
  <si>
    <t>Supplying with fitting and fixing single Pole 10 KA 240/415V 50Hz MCB of the following capacity complete with making necessary connection as approved, specified and directed by the deptt. B Series, (Schneider MG, legrand, Hager, Crabtree xpro make) 6 to 32A</t>
  </si>
  <si>
    <t>Each</t>
  </si>
  <si>
    <t>Supplying with fitting and fixing DP 10 KA 240/415V 50Hz MCB of the following capacity complete with making necessary connection as approved, specified and directed by the deptt. 16.3.1. B Series, (ABB, Schneider MG, legrand, Hager, Crabtree xpro make): 16.3.1.1.  32A</t>
  </si>
  <si>
    <t>Supplying with fitting and fixing panel mounting open execution 25KA 415V 50Hz 4P MCCB (Ics=Icu, adjustable Ir setting 0.7) without enclosure of the following capacity complete with making necessary connection as approved, specified and directed by the deptt.16.16.1. 25 KA 415V 50 Hz 4P MCCB, (Schneider, legrand, Siemens, Indo Asian  make) 16.16.1.3. 40A</t>
  </si>
  <si>
    <t>Supplying with fitting and fixing 30/100/300mA sensitivity 240/415V 50Hz 4P  RCBO of the following capacity complete with making necessary connection as approved, specified and directed by the deptt.  300mA sensitivity 4P RCBO, 16.10.2:  (ABB, Schneider MG, legrand, Hager,  Crabtree xpro make). 16.10.2.3 : 40 Amp</t>
  </si>
  <si>
    <t>Supplying and installation and commissioning of vermin and dust proof totally enclosed double door cubical type  compartmental floor mounting panel board of size 1.20 m ×1.00 m ×0.50 m made of 16 SWG (1.66mm) thick CR sheet and 35 mm × 35 mm × 6 mm size angle and 35 mm ×6 mm flat iron having 4 nos legs at the bottom and G.I. Sheet reefing on the top complete painting with 2 coats of red oxide metal primer and 2 coats  of enameled paint. The panel board is to be erected in 1:3:6 RCC pole foundation including excavation of trench and brick soling etc. complete neatly internal wiring done as specified and directed by the department comprising of the following electrical items.1. 40 Amp 4 pole 415 Volt 50 Hz MCCB as incomer - 1 no. 2. 32 Amp 2 pole open execution with HBC fuse SDFU unit as outgoing - 3 nos. /32 A  DP MCB 3 Nos/ 32A DP RCBO 3 NOS.. 3. 25 mm × 5 mm size 4 strip copper Bus-Bar- 1 set. 4. 40 Amp 4 pole ON-OFF poser contactor - 1 No. 5. Surface mounting timer switch - 1 No. 6. 63 Amp bakelite HBC fuse kit-kat - 3 Nos</t>
  </si>
  <si>
    <t>Supply, installation &amp; testing of G.I. earth station with perforated 40 mm dia and 4.50 Metre long heady duty G.I. pipe  with necessary 40 mm dia. G.I. Fittings such as Socket, Tee, elbow, nipple and 50 mmx40 mm G.I. reducing socket for funnel including locking arrangement 300 mmx300 mmx6 mm  hinged cover C.I. earth plate complete with digging of earth pit, construction of brick chamber and plastering of both inner &amp; outer surface of wall as specified and directed by the deptt .</t>
  </si>
  <si>
    <t>Extra for using salt 5 Kg  and Charcoal 64 Kg  in pipe  Earth Station pit to provide low impedance ground in location of high soil resistivity as and when required and specified by the Deptt.</t>
  </si>
  <si>
    <t>Supplying &amp; laying of 8 SWG G.I. earth from Earth Electrode (below G.L.)  to electrical switch gears or electrical machineries including making necessary connection as approved, specified and directed by the deptt.</t>
  </si>
  <si>
    <t xml:space="preserve">Supply and laying of following size Solid Aluminium conductor up to 10 sq mm balance stranded conductor, XLPE Insulated, cores laid up, PVC tape inner sheathed, Armour (Aluminium for single core up to 70 sq mm balance Aluminium strip, Galvanised for cables up to 2x10 sq mm.3x10 sq mm,4x6 sq mm balance all galvanised steel strip) , extruded PVC Type ST2 sheathed, 650/1100V grade as per IS 7908(Part 1)  1988, LT armoured U.G. cable laid in pucca flooring, road crossing, drain crossing as per site requirement and partially in air to connection as approved by the Depts. the control switch,  through medium duty G.I. pipe  (Tata/ Nezone  make or equivalent as approved by the Deptt)  bend and socket including excavation and refilling the trench and making good damage done as specified and directed by the deptt. (Nicco/ Havells/ RPG/CCI/Polycab/Gloster/ Finolex make). 32.5.1. Core - 2 A2XWaY A2XFaY.  4.00 Sq.mm 2 Core U.G. cable in 25mm dia medium duty G.I. pipe </t>
  </si>
  <si>
    <t xml:space="preserve">Supply and laying of following size Solid Aluminium conductor up to 10 sq mm balance stranded conductor, XLPE Insulated, cores laid up, PVC tape inner sheathed, Armour (Aluminium for single core up to 70 sq mm balance Aluminium strip, Galvanised for cables up to 2x10 sq mm.3x10 sq mm,4x6 sq mm balance all galvanised steel strip) , extruded PVC Type ST2 sheathed, 650/1100V grade as per IS 7908(Part 1)  1988, LT armoured U.G. cable laid in pucca flooring, road crossing, drain crossing as per site requirement and partially in air to connection as approved by the Depts. the control switch,  through medium duty G.I. pipe  (Tata/ Nezone  make or equivalent as approved by the Deptt)  bend and socket including excavation and refilling the trench and making good damage done as specified and directed by the deptt. (Nicco/ Havells/ RPG/CCI/Polycab/Gloster/ Finolex make). 32.5.1. Core - 2 A2XWaY A2XFaY.   6.00 Sq.mm 2 Core U.G. cable in 25mm dia medium duty G.I. pipe  </t>
  </si>
  <si>
    <t xml:space="preserve"> Supply and laying of following size Solid Aluminium conductor up to 10 sq mm balance stranded conductor, XLPE Insulated, cores laid up, PVC tape inner sheathed, Armour (Aluminium for single core up to 70 sq mm balance Aluminium strip, Galvanised for cables up to 2x10 sq mm.3x10 sq mm,4x6 sq mm balance all galvanised steel strip) , extruded PVC Type ST2 sheathed, 650/1100V grade as per IS 7908(Part 1)  1988, LT armoured U.G. cable laid in pucca flooring, road crossing, drain crossing as per site requirement and partially in air to connection as approved by the Depts. the control switch,  through medium duty G.I. pipe  (Tata/ Nezone  make or equivalent as approved by the Deptt)  bend and socket including excavation and refilling the trench and making good damage done as specified and directed by the deptt. (Nicco/ Havells/ RPG/CCI/Polycab/Gloster/ Finolex make). 32.5.1. Core - 2 A2XWaY A2XFaY.  10.00 Sq.mm 2 Core U.G. cable in 25mm dia medium duty G.I. pipe </t>
  </si>
  <si>
    <t xml:space="preserve">Supply and laying of following size Solid Aluminium conductor up to 10 sq mm balance stranded conductor, XLPE Insulated, cores laid up, PVC tape inner sheathed, Armour (Aluminium for single core up to 70 sq mm balance Aluminium strip, Galvanised for cables up to 2x10 sq mm.3x10 sq mm,4x6 sq mm balance all galvanised steel strip) , extruded PVC Type ST2 sheathed, 650/1100V grade as per IS 7908(Part 1)  1988, LT armoured U.G. cable laid in pucca flooring, road crossing, drain crossing as per site requirement and partially in air to connection as approved by the Depts. the control switch,  through medium duty G.I. pipe  (Tata/ Nezone  make or equivalent as approved by the Deptt)  bend and socket including excavation and refilling the trench and making good damage done as specified and directed by the deptt. (Nicco/ Havells/ RPG/CCI/Polycab/Gloster/ Finolex make).. Core - 3 &amp; 1/2 A2XWY A2XFY. 32.5.3.1.   25.00 Sq.mm 3&amp;1/2 Core U.G. cable in 40mm dia medium duty G.I. pipe </t>
  </si>
  <si>
    <t>Supplying, installation testing and commissioning of the following rating copper wound indoor / out door type transformer complete including the payment to be  made to power supply authority for supervision charge, labour charge, cost of L.T/H.T metering etc. (excluding the cost of load security)  and making necessary arrangement for charging approval of the sub-station from the competent authority as directed and specified by the department. Transformer should be as per CEA guidelines as ammended up to date upto 200 KVA star rating up to 5 star, above 200KVA as per CEA guidelines for losses along with LV enclosure.   35.1.1.: 25 KVA,50Hz.11/0.433 KV. Oil filled transformer with Off Circuit tap change.</t>
  </si>
  <si>
    <t>Supplying fitting and fixing of transformer bushing</t>
  </si>
  <si>
    <t>Heat curing and tanking of transformer</t>
  </si>
  <si>
    <t>Oil filter and filling after dehydration of transformer</t>
  </si>
  <si>
    <t>Supplying fitting and fixing of transformer new gasket set complete</t>
  </si>
  <si>
    <t xml:space="preserve">Cleaning, painting, varnishing oftransformer tank both inside and outside </t>
  </si>
  <si>
    <t>Testing of transformer</t>
  </si>
  <si>
    <t>Supplying with fitting and fixing of galvanised channel of 75 mm x 40 mm x 65mm, 2200 mm long complete with clamps ,blots, nuts etc. as required and as directed by the department.</t>
  </si>
  <si>
    <t>Supplying with fitting and fixing of 11 KV T Cross arm complete with clamps ,blots, nuts etc. as required and  as directed by the department.</t>
  </si>
  <si>
    <t xml:space="preserve"> Supplying with fitting and fixing of galvanised channel of 100 mm x 50 mm x 65mm, 2200 mm long complete with clamps ,blots, nuts etc. as required and as directed by the department.</t>
  </si>
  <si>
    <t>Supplying and erection of 11 KV Pin insulator (Poly)  with G.I.pin, blots and nuts coach screw etc. as required and as directed by the department.</t>
  </si>
  <si>
    <t>Supplying and erection of 11 KV Disc insulator (Poly)  45 KN with hard ware fittings etc. as required and as directed by the department.</t>
  </si>
  <si>
    <t>Supplying and fixing of 11 KV 400 A Gang operated switch with all accessories complete as required and as directed by the department.</t>
  </si>
  <si>
    <t>Set</t>
  </si>
  <si>
    <t>Supplying and fixing of 11 KV 150 A D.O. fuse set complete as required and as directed by the department.</t>
  </si>
  <si>
    <t>Supplying and fixing of 11 KV 5 KA Lighting arrestor (Poly)  set complete as required and as directed by the department.</t>
  </si>
  <si>
    <t>Supplying with fitting and fixing pole clamp complete as required and as directed by the department.</t>
  </si>
  <si>
    <t xml:space="preserve"> Supplying and string up AAAC Racoon conductor in the existing P.S.C./ M.S/ Galvanized pole with binding etc. as required and as directed by the department. Directed by the department.</t>
  </si>
  <si>
    <t>Supplying including installation of 4” dia. C.I. earth pipe  complete as required and as directed by the department.</t>
  </si>
  <si>
    <t>Supplying with fitting and fixing of H.T. danger plate complete as required and as directed by the department.</t>
  </si>
  <si>
    <t>Supplying, erection and commissioning of the following specification as per IS:2713 : 410 SP hot dip Galvanized Steel tubular pole  manufacturing out from electrically welded in 3 (three  section having a base plate including providing all required building materials as directed and specified by the deptt. (BANSAL/SRP / Valmont / PARUTHI ENGR  make)  36.34.14.  410 SP 66 Length of pole = 12.00 metre., Length of sections,  Bottom = 5.80 M, Middle = 3.10 M, Top = 3.10 M, Out side dia. &amp; Thickness Bottom = 219.10 x 5.60 mm, Middle =193.7 x 4.85 mm, Top =165.10 x 4.50 mm</t>
  </si>
  <si>
    <t xml:space="preserve"> Supplying including installation of the Octagonal poles shall be designed to withstand the  maximum  wind speed of 169 km/hr. The top loading i.e. area and weight of fixtures are to be considered to calculate maximum deflection  of the poles and the same shall meet the requirement of BS:5649 Part VI 1982. The pole shaft shall have octagonal cross section and shall be continuously  tapered with single longitudinal welding. There shall not be any circumferential  welding of the pole shaft. The welding of the pole shaft shall be done by  Submerged Welding process. All octagonal pole shafts shall be provided with the rigid flange plate of suitable thickness with provision for fixing 4 foundation bolts. The base  plate shall be fillet welded to the pole shaft at two locations i.e. from inside and outside. The welding shall be done as per process approved  by Third Party Inspection agency. (BAJAJ/ PHILIPS/ VALMONT/ PARUTHI ENGR/Nezone  make)    </t>
  </si>
  <si>
    <t xml:space="preserve">Supplying including fitting and fixing of Hot Dip galvanised arm bracket for installation of luminaries. Header with top cap 300 mm long pipe  of thickness 3 with arrangement  to fix on pole top with 3 Nos. of bolts. Armed of required length size 48.3mm out side dia x 3.25mm thick (BAJAJ/ PHILIPS/ VALMONT/ PARUTHI ENGR/Nezone  make), Stiffener plate from arm of the following types :  Single arm bracket 1000mm long for 3m to 10 metre. Poles.   </t>
  </si>
  <si>
    <t>Supplying including fitting and fixing of Hot Dip galvanised arm bracket for installation of luminaries. Header with top cap 300 mm long pipe  of thickness 3 with arrangement  to fix on pole top with 3 Nos. of bolts. Armed of required length size 48.3mm out side dia x 3.25mm thick (BAJAJ/ PHILIPS/ VALMONT/ PARUTHI ENGR/Nezone  make), Stiffener plate from arm of the following types :  Double arm bracket1000mm long for 3m to 10 metre. Poles.</t>
  </si>
  <si>
    <t>Supplying testing and commissioning of Power Contactor in the existing control panel as specified and directed by the department( D Model 3 Pole 63A, AC, Schneider  make.</t>
  </si>
  <si>
    <t>Supplying testing and commissioning of Timer in the existing control panel as specified and directed by the department ( MINS, Schneider  make.</t>
  </si>
  <si>
    <t>Supplying including installation with required bracket, connection cable,  as approved by the Deptt. with 2x2.5 sqmm copper FR CABLE, testing and commissioning of the following street light/ FLOOD LIGHT on existing pole/ Structure including lamp, driver, ballast as required complete as directed and specified by the deptt.   1.4. Philips Flood lighting luminaire 125 W with high power LED and unique flood optics to ensure uniform distribution Model BVP410 LED 125 CW HE NB FG S3 XT or equivalent as approved by the Deptt.</t>
  </si>
  <si>
    <t>Supplying including installation, connection cable,  as approved by the Deptt. with 2x2.5 sqmm copper FR CABLE, testing and commissioning of the following street light on existing pole/ Structure including lamp, driver, ballast as required complete as directed and specified by the deptt.  4.6. Philips lighting luminaire 20w GreenLine Smart Model BRP022 LED 21 CW MR S1 PSU GR or equivalent as approved by the Deptt. 4.7. Philips lighting luminaire 120w GreenLine Xtra 10000 lm Model BRP322 LED 110 CW HE MR FG S3 XT /BRP322 LED 107 CW HE NR FG S3 XT or equivalent as approved by the Deptt.</t>
  </si>
  <si>
    <t>Dismentling Charge of existing (demaged) M.S.pole including carring &amp; handling  charge for shifting to proper place as specified and directed by the deptt.</t>
  </si>
  <si>
    <t>Supply including  fitting and fixing of outdoor cable Junction Boxes IP 66 halogen free and weather proof for outdoor installation ( with metric knockouts for cable entry)  on existing pole with clamp nut &amp;bolts, including all accessories complete as specified and directed by the Deptt.  34.42.4. cable size 10 sq.mm box size 167 x 125 x 82 all in mm</t>
  </si>
  <si>
    <t>Pole   Type BOP or equivalent-1030 Height    10 m. The materials of the pole as follows  : Conforming to grade S355JO, Base Plate :- Fe 410 Conforming to IS 226/ IS 2062, Foundation Bolts :- 6.8 Gr. As per IS 1367, Pole Sections:- The Octagonal Poles shall be in single piece with   single longitudinal welding join. Galvanization  :- The poles shall be hot dip galvanized as per  IS 2629 / IS 2633 / IS 4759 standards with average  coating thickness of 65 micron. The galvanizing shall be done in single dipping. Door opening :-  The Octagonal poles shall have door of approximate  500 mm length at the elevation of 500 mm from the  base plate. The door shall be vandal resistance and shall be weather proof to ensure safety of inside  connection as approved by the Depts.. The door shall be flush with the exterior  surface and shall have suitable locking arrangement. The pole shall be adequately strengthened at the  location of the door compensate for the loss in section. There shall also be suitable arrangement for the  purpose of earthing, Smart pack Junction box with 6 MCB &amp; Terminals for mounting inside base compartment of Pole. Top Dia. :-  70, Bottom Dia.:-  175, Sheet  Thickness :- 3mm, Base Plate Dimensions :-  (L x B x T) 275 x 275 x 16, Foundation Bolt  Size:- (no. x dia.)  4 x 24 Dia, Pitch Circle Dia. PC :- 270, Bolt Length:- 750, Projected Bolt Length :-125, Anchor plate thickness :- 4 mm, Pole Foundation :-The octagonal poles shall be bolted on a pre- cast foundation with a set of four foundation bolts for greater rigidity. Foundation :- The foundation shall be done with (  Earth work :- 2.04 cubic Meters.RCC  :- 1:1.5 : 3 proportion 0.65 cubic metres.  Steel:-  22.43 Kg).
 Shuttering  :- 4.32 square metres. = 22.43 Kg).</t>
  </si>
  <si>
    <t xml:space="preserve"> Wiring for circuit wiring with P.V.C. insulated single core unsheathed industrial (Multistrand) cable FR conforming to IS-694: 1990 with flexible bright annealed electrolytic copper conductor for voltage grade up to 1100 volts  ( Finolex /RR Kabel  or Equivalent Make as approved by the Deptt.) in existing surface conduit wiring system including connection  as required. 9.1.2. With 3 x 1.5 sq. mm.  copper conductor cable .</t>
  </si>
  <si>
    <t>Supplying with fitting and fixing 4P 10 KA 240/415V 50Hz MCB of the following capacity complete with making necessary connection as approved, specified and directed by the deptt. 16.6.1 : B Series (Schneider MG, legrand, Hager, Crabtree xpro make) : 16.6.1.3. 63A</t>
  </si>
  <si>
    <t>Supplying with fitting and fixing 30/100/300mA sensitivity 240/415V 50Hz 4P  RCBO of the following capacity complete with making necessary connection as approved, specified and directed by the deptt.  300mA sensitivity 4P RCBO, 16.10.1.4 :  (ABB, Schneider MG, legrand, Hager,  Crabtree xpro make). 16.10.2.3 : 63 Amp</t>
  </si>
  <si>
    <t xml:space="preserve"> Supply and laying of following size Solid Aluminium conductor up to 10 sq mm balance stranded conductor, XLPE Insulated, cores laid up, PVC tape inner sheathed, Armour (Aluminium for single core up to 70 sq mm balance Aluminium strip, Galvanised for cables up to 2x10 sq mm.3x10 sq mm,4x6 sq mm balance all galvanised steel strip) , extruded PVC Type ST2 sheathed, 650/1100V grade as per IS 7908(Part 1)  1988, LT armoured U.G. cable laid in pucca flooring, road crossing, drain crossing as per site requirement and partially in air to connection as approved by the Depts. the control switch,  through medium duty G.I. pipe  (Tata/ Nezone  make or equivalent as approved by the Deptt)  bend and socket including excavation and refilling the trench and making good damage done as specified and directed by the deptt. (Nicco/ Havells/ RPG/CCI/Polycab/Gloster/ Finolex make).2.5.4.4: 16.00 Sq.mm 4 Core U.G. cable in 40mm dia medium duty G.I. pipe </t>
  </si>
  <si>
    <t>Supplying including installation with required bracket, connection cable,  as approved by the Deptt. with 2x2.5 sqmm copper FR CABLE, testing and commissioning of the following street light/ FLOOD LIGHT on existing pole/ Structure including lamp, driver, ballast as required complete as directed and specified by the deptt.1.1. Philips 120 W, Uniflood integral flood light with driver inside a PDC housing highly efficient, reliable and sturdy Model BVP120 LED 70 CW NB FG S1 PSU GR or equivalent as approved by the Deptt.</t>
  </si>
  <si>
    <t>Cable end terminations for 1100 Voltage grade, stranded Aluminium, XLPE insulated, inner and outer extruded PVC sheathed,galvanized steel round wire/ flat strip ARMORED power cables including stripping of cable insulation, supply and fixing of Aluminium lugs for aluminium cables for all phases and crimping the same to the conductor, supply and fixing of Double compression cable glands for 2C x 4 sq mm.</t>
  </si>
  <si>
    <t>Cable end terminations for 1100 Voltage grade, stranded Aluminium, XLPE insulated, inner and outer extruded PVC sheathed,galvanized steel round wire/ flat strip ARMORED power cables including stripping of cable insulation, supply and fixing of Aluminium lugs for aluminium cables for all phases and crimping the same to the conductor, supply and fixing of Double compression weather proof cable glands for 2C x 6sq mm.</t>
  </si>
  <si>
    <t>Cable end terminations for 1100 Voltage grade, stranded Aluminium, XLPE insulated, inner and outer extruded PVC sheathed,galvanized steel round wire/ flat strip ARMORED power cables including stripping of cable insulation, supply and fixing of Aluminium lugs for aluminium cables for all phases and crimping the same to the conductor, supply and fixing of Double compression weather proof cable glands for 2C x 10sq mm.</t>
  </si>
  <si>
    <t>Cable end terminations for 1100 Voltage grade, stranded Aluminium, XLPE insulated, inner and outer extruded PVC sheathed,galvanized steel round wire/ flat strip ARMORED power cables including stripping of cable insulation, supply and fixing of Aluminium lugs for aluminium cables for all phases and crimping the same to the conductor, supply and fixing of Double compression weather proof cable glands for 2C x 25sq mm.</t>
  </si>
  <si>
    <t>Smart Streetlight Switching Feeder Panel(Group  Control without Dimming Control)</t>
  </si>
  <si>
    <t>Supplying , fitting and fixing LED 120 Watt Driver as directed and specified by the deptt.</t>
  </si>
  <si>
    <t>Operation and maintenance of LED Smart Street Lighting and Centralized Control and Monitoring System of Spine Road alongwith EESL Road for 1st (First) Year from the date of Acceptance including setting up of call centre; maintaining a service team, spare parts and providing service 365 days as per the Service Level Benchmark specified.</t>
  </si>
  <si>
    <t>Operation and maintenance of LED Smart Street Lighting and Centralized Control and Monitoring System of Spine Road alongwith EESL Road for 2nd (Second) Year from the date of Acceptance including setting up of call centre; maintaining a service team, spare parts and providing service 365 days as per the Service Level Benchmark specified.</t>
  </si>
  <si>
    <t>Operation and maintenance of LED Smart Street Lighting and Centralized Control and Monitoring System of Spine Road alongwith EESL Road for 3rd (Third) Year from the date of Acceptance including setting up of call centre; maintaining a service team, spare parts and providing service 365 days as per the Service Level Benchmark specified.</t>
  </si>
  <si>
    <t>Operation and maintenance of LED Smart Street Lighting and Centralized Control and Monitoring System of Spine Road alongwith EESL Road for 4th (Fourth) Year from the date of Acceptance including setting up of call centre; maintaining a service team, spare parts and providing service 365 days as per the Service Level Benchmark specified.</t>
  </si>
  <si>
    <t>Operation and maintenance of LED Smart Street Lighting and Centralized Control and Monitoring System of Spine Road alongwith EESL Road for 5th (Fifth) Year from the date of Acceptance including setting up of call centre; maintaining a service team, spare parts and providing service 365 days as per the Service Level Benchmark specified.</t>
  </si>
  <si>
    <t xml:space="preserve">For roads having road width of 10m to 12m. Approximate Lenght of all Roads is 24.5 Km. Roads Considered are : </t>
  </si>
  <si>
    <t xml:space="preserve">For roads having road width of 7m to 10 m. Approximate Lenght of all Roads is 62 Km. Roads Considered are : </t>
  </si>
  <si>
    <t xml:space="preserve">For roads having road width of 12m to 14m.  Approximate Lenght of all Roads is 12 Km. Roads Considered are : </t>
  </si>
  <si>
    <t xml:space="preserve">For roads having road width of 14m to 16m. Approximate Lenght of all Roads is 3.5 Km. Roads Considered are : </t>
  </si>
  <si>
    <t xml:space="preserve">For roads having road width of 16m to19m. Approximate Lenght of all Roads is 6.25 Km. Roads Considered are : </t>
  </si>
  <si>
    <t xml:space="preserve">For roads having road width of 19m to 20m. Approximate Lenght of all Roads is 0.5 Km. Roads Considered are : </t>
  </si>
  <si>
    <t xml:space="preserve">For roads having road width of 20 m - 22m. Approximate Lenght of all Roads is 0.5 Km. Roads Considered are : </t>
  </si>
  <si>
    <t xml:space="preserve">For roads having central median and road width of 20m-22m. Approximate Lenght of all Roads is 3.2 Km. Roads Considered are : </t>
  </si>
  <si>
    <t xml:space="preserve">For roads having road width of 5m to 6 m. Approximate Lenght of all Roads is 22 Km. Roads Considered are : </t>
  </si>
  <si>
    <t>Schedule-B</t>
  </si>
  <si>
    <t>Schedule-A</t>
  </si>
  <si>
    <t>Schedule-C</t>
  </si>
  <si>
    <r>
      <t xml:space="preserve">Heading
</t>
    </r>
    <r>
      <rPr>
        <sz val="11"/>
        <rFont val="Arial"/>
        <family val="2"/>
      </rPr>
      <t xml:space="preserve">Conducting  Detailed Site survey, Submission of Detailed Project report, Execution of Design, manufacturing, inspection &amp; testing at manufacturer’s works in accordance with agreed QAP, packaging, delivery to site; handling at site – unloading, storage, shifting from point of unloading to store, storage and from store to the installation site; cleaning, assembly, touch up painting; installation at site; inspection &amp; testing and commissioning for the equipment and systems of LED Smart Street Lighting system with all accessories, mounting arrangement including Centralized Control and Monitoring System (CCMS) of selected Spine Roads in the city of Guwahati. The Scope shall contain,                                                                                                                                                                                                                                                                                                                                                                       (a) LED Street Luminaire with accessories including Dimmable and non- Dimmable Drivers;                                                                                                                                                                                                                                    (b) Octagonal Lighting pole with inbuilt Junction Box, RCC foundation, Mounting Brackets, hard wares, and other accessories ;                                                                                                                                                        (c) Connecting power Cabling laid in DWC/ HDPE pipes ;                                                                                                                                                                                                                                                                                                       (d) Earthing system ;                                                                                                                                                                                                                                                                                                                                                                                 (e) Smart Outdoor Feeder Pillars (OFP) with Smart Controller for Group Control and Monitoring System ;                                                                                                                                                                                                         (f) Excavation of trench or Horizontal Drilling for laying DWC pipes;                                                                                                                                                                                                                                                                                  (g) GSM connectivity for communication from Feeder Pillar ;                                                                                                                                                                                                                                                                                               (h) Cloud registration; hosting; uploading and managing all data after Mapping of Feeder Pillars and Light poles as applicable installed by BIDDER;                                                                                                                                          (i) All civil works associated with installations of the equipment/systems ;                                                                                                                                                                                                                                                                                                   (j) Any other electrical equipment/ component which are not specifically listed above but are necessary for Roads in the city of Guwahati having road width (including Carriageway and Shoulders on either side) as below;      </t>
    </r>
  </si>
  <si>
    <t>PRICE SCHEDULE
(This BOQ template must not be modified/replaced by the bidder and the same should be uploaded after filling the relevent columns, else the bidder is liable to be rejected for this tender. Bidders are allowed to enter the Bidder Name and Values only )</t>
  </si>
  <si>
    <r>
      <t xml:space="preserve">Estimated Rate in
</t>
    </r>
    <r>
      <rPr>
        <b/>
        <sz val="11"/>
        <color indexed="10"/>
        <rFont val="Arial"/>
        <family val="2"/>
      </rPr>
      <t>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</si>
  <si>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</si>
  <si>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t>Schedule A</t>
  </si>
  <si>
    <t>BI01010001010000000000000515BI0100001113</t>
  </si>
  <si>
    <t>item2</t>
  </si>
  <si>
    <t>item3</t>
  </si>
  <si>
    <r>
      <rPr>
        <b/>
        <sz val="16"/>
        <color indexed="10"/>
        <rFont val="Arial"/>
        <family val="2"/>
      </rPr>
      <t xml:space="preserve"> "</t>
    </r>
    <r>
      <rPr>
        <b/>
        <u val="single"/>
        <sz val="16"/>
        <color indexed="10"/>
        <rFont val="Arial"/>
        <family val="2"/>
      </rPr>
      <t>BoQ</t>
    </r>
    <r>
      <rPr>
        <b/>
        <sz val="16"/>
        <color indexed="10"/>
        <rFont val="Arial"/>
        <family val="2"/>
      </rPr>
      <t>"</t>
    </r>
  </si>
  <si>
    <t>Name of Work:  Implementation of “SMART STREET LIGHTING” For Spine Roads and EESL Roads in Guwahati On Design, Build, Operate &amp; Renovation Basis (Spine Road)</t>
  </si>
  <si>
    <t>Name of Work:  Implementation of “SMART STREET LIGHTING” For Spine Roads and EESL Roads in Guwahati On Design, Build, Operate &amp; Renovation Basis( Operation &amp; Maintenance for 5 Years of Spine &amp; EESL Roads)</t>
  </si>
  <si>
    <t>Tender No:  SPV/GSCL/DEV/63/2017/Pt-I/300</t>
  </si>
  <si>
    <t>Name of Work:  Implementation of “SMART STREET LIGHTING” For Spine Roads and EESL Roads in Guwahati On Design, Build, Operate &amp; Renovation Basis (EESL)</t>
  </si>
  <si>
    <t>Name of Work: Implementation of “SMART STREET LIGHTING” For Spine Roads and EESL Roads in Guwahati On Design, Build, Operate &amp; Renovation Basis</t>
  </si>
  <si>
    <t>Schedule B</t>
  </si>
  <si>
    <t>Schedule C</t>
  </si>
  <si>
    <r>
      <t xml:space="preserve">TOTAL AMOUNT  With Taxes in
</t>
    </r>
    <r>
      <rPr>
        <b/>
        <sz val="11"/>
        <color indexed="10"/>
        <rFont val="Arial"/>
        <family val="2"/>
      </rPr>
      <t>Rs.      P</t>
    </r>
  </si>
</sst>
</file>

<file path=xl/styles.xml><?xml version="1.0" encoding="utf-8"?>
<styleSheet xmlns="http://schemas.openxmlformats.org/spreadsheetml/2006/main">
  <numFmts count="3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0"/>
    <numFmt numFmtId="179" formatCode="0.0"/>
    <numFmt numFmtId="180" formatCode="0.000"/>
    <numFmt numFmtId="181" formatCode="0.0000%"/>
    <numFmt numFmtId="182" formatCode="0.00000"/>
    <numFmt numFmtId="183" formatCode="0.000%"/>
    <numFmt numFmtId="184" formatCode="0.0%"/>
    <numFmt numFmtId="185" formatCode="&quot;Yes&quot;;&quot;Yes&quot;;&quot;No&quot;"/>
    <numFmt numFmtId="186" formatCode="&quot;True&quot;;&quot;True&quot;;&quot;False&quot;"/>
    <numFmt numFmtId="187" formatCode="&quot;On&quot;;&quot;On&quot;;&quot;Off&quot;"/>
    <numFmt numFmtId="188" formatCode="[$€-2]\ #,##0.00_);[Red]\([$€-2]\ #,##0.00\)"/>
    <numFmt numFmtId="189" formatCode="[$Rs.-849]\ #,##0"/>
    <numFmt numFmtId="190" formatCode="[$Rs.-849]\ #,##0.00"/>
  </numFmts>
  <fonts count="73">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u val="single"/>
      <sz val="16"/>
      <color indexed="10"/>
      <name val="Arial"/>
      <family val="2"/>
    </font>
    <font>
      <b/>
      <sz val="16"/>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b/>
      <sz val="11"/>
      <color indexed="18"/>
      <name val="Arial"/>
      <family val="2"/>
    </font>
    <font>
      <sz val="10"/>
      <color indexed="8"/>
      <name val="Courier New"/>
      <family val="3"/>
    </font>
    <font>
      <sz val="11"/>
      <color indexed="31"/>
      <name val="Arial"/>
      <family val="2"/>
    </font>
    <font>
      <b/>
      <sz val="12"/>
      <color indexed="16"/>
      <name val="Arial"/>
      <family val="2"/>
    </font>
    <font>
      <sz val="11"/>
      <color indexed="23"/>
      <name val="Calibri"/>
      <family val="2"/>
    </font>
    <font>
      <b/>
      <sz val="14"/>
      <color indexed="17"/>
      <name val="Arial"/>
      <family val="2"/>
    </font>
    <font>
      <b/>
      <sz val="11"/>
      <color indexed="16"/>
      <name val="Arial"/>
      <family val="2"/>
    </font>
    <font>
      <sz val="11"/>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sz val="10"/>
      <color rgb="FF000000"/>
      <name val="Courier New"/>
      <family val="3"/>
    </font>
    <font>
      <sz val="11"/>
      <color theme="4" tint="0.7999799847602844"/>
      <name val="Arial"/>
      <family val="2"/>
    </font>
    <font>
      <b/>
      <sz val="12"/>
      <color rgb="FF800000"/>
      <name val="Arial"/>
      <family val="2"/>
    </font>
    <font>
      <sz val="11"/>
      <color theme="0" tint="-0.4999699890613556"/>
      <name val="Calibri"/>
      <family val="2"/>
    </font>
    <font>
      <b/>
      <sz val="14"/>
      <color rgb="FF007A37"/>
      <name val="Arial"/>
      <family val="2"/>
    </font>
    <font>
      <b/>
      <sz val="11"/>
      <color rgb="FF800000"/>
      <name val="Arial"/>
      <family val="2"/>
    </font>
    <font>
      <sz val="11"/>
      <color theme="1"/>
      <name val="Arial"/>
      <family val="2"/>
    </font>
    <font>
      <sz val="11"/>
      <color rgb="FF000000"/>
      <name val="Arial"/>
      <family val="2"/>
    </font>
    <font>
      <b/>
      <u val="single"/>
      <sz val="16"/>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style="thin"/>
      <bottom>
        <color indexed="63"/>
      </bottom>
    </border>
    <border>
      <left/>
      <right/>
      <top style="thin"/>
      <bottom style="thin"/>
    </border>
    <border>
      <left style="thin"/>
      <right style="medium"/>
      <top style="thin"/>
      <bottom>
        <color indexed="63"/>
      </bottom>
    </border>
    <border>
      <left>
        <color indexed="63"/>
      </left>
      <right style="thin"/>
      <top style="thin"/>
      <bottom>
        <color indexed="63"/>
      </bottom>
    </border>
    <border>
      <left style="thin"/>
      <right style="thin"/>
      <top style="medium"/>
      <bottom style="thin"/>
    </border>
    <border>
      <left>
        <color indexed="63"/>
      </left>
      <right style="medium"/>
      <top style="thin"/>
      <bottom style="thin"/>
    </border>
    <border>
      <left style="thin"/>
      <right style="medium"/>
      <top style="thin"/>
      <bottom style="thin"/>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8" fillId="0" borderId="0" applyNumberFormat="0" applyFill="0" applyBorder="0" applyAlignment="0" applyProtection="0"/>
    <xf numFmtId="0" fontId="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7"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6"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07">
    <xf numFmtId="0" fontId="0" fillId="0" borderId="0" xfId="0" applyFont="1" applyAlignment="1">
      <alignment/>
    </xf>
    <xf numFmtId="0" fontId="3" fillId="0" borderId="0" xfId="57" applyNumberFormat="1" applyFont="1" applyFill="1" applyBorder="1" applyAlignment="1">
      <alignment vertical="center"/>
      <protection/>
    </xf>
    <xf numFmtId="0" fontId="60" fillId="0" borderId="0" xfId="57" applyNumberFormat="1" applyFont="1" applyFill="1" applyBorder="1" applyAlignment="1" applyProtection="1">
      <alignment vertical="center"/>
      <protection locked="0"/>
    </xf>
    <xf numFmtId="0" fontId="60" fillId="0" borderId="0" xfId="57" applyNumberFormat="1" applyFont="1" applyFill="1" applyBorder="1" applyAlignment="1">
      <alignment vertical="center"/>
      <protection/>
    </xf>
    <xf numFmtId="0" fontId="61"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2"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60"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0"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60" fillId="0" borderId="0" xfId="57" applyNumberFormat="1" applyFont="1" applyFill="1">
      <alignment/>
      <protection/>
    </xf>
    <xf numFmtId="0" fontId="2" fillId="0" borderId="12" xfId="58" applyNumberFormat="1" applyFont="1" applyFill="1" applyBorder="1" applyAlignment="1">
      <alignment horizontal="center" vertical="top" wrapText="1"/>
      <protection/>
    </xf>
    <xf numFmtId="0" fontId="63" fillId="0" borderId="11" xfId="58" applyNumberFormat="1" applyFont="1" applyFill="1" applyBorder="1" applyAlignment="1">
      <alignment vertical="top" wrapText="1"/>
      <protection/>
    </xf>
    <xf numFmtId="0" fontId="2" fillId="0" borderId="13" xfId="57" applyNumberFormat="1" applyFont="1" applyFill="1" applyBorder="1" applyAlignment="1">
      <alignment horizontal="center" vertical="top" wrapText="1"/>
      <protection/>
    </xf>
    <xf numFmtId="0" fontId="3" fillId="0" borderId="13" xfId="58" applyNumberFormat="1" applyFont="1" applyFill="1" applyBorder="1" applyAlignment="1">
      <alignment horizontal="center" vertical="top"/>
      <protection/>
    </xf>
    <xf numFmtId="0" fontId="2" fillId="0" borderId="13" xfId="58" applyNumberFormat="1" applyFont="1" applyFill="1" applyBorder="1" applyAlignment="1">
      <alignment vertical="top" wrapText="1"/>
      <protection/>
    </xf>
    <xf numFmtId="0" fontId="64" fillId="0" borderId="13" xfId="58" applyNumberFormat="1" applyFont="1" applyFill="1" applyBorder="1" applyAlignment="1">
      <alignment horizontal="left" wrapText="1" readingOrder="1"/>
      <protection/>
    </xf>
    <xf numFmtId="0" fontId="3" fillId="0" borderId="13" xfId="58" applyNumberFormat="1" applyFont="1" applyFill="1" applyBorder="1" applyAlignment="1">
      <alignment vertical="top"/>
      <protection/>
    </xf>
    <xf numFmtId="0" fontId="3" fillId="0" borderId="13" xfId="57" applyNumberFormat="1" applyFont="1" applyFill="1" applyBorder="1" applyAlignment="1">
      <alignment horizontal="left" vertical="top"/>
      <protection/>
    </xf>
    <xf numFmtId="0" fontId="2" fillId="0" borderId="13" xfId="57" applyNumberFormat="1" applyFont="1" applyFill="1" applyBorder="1" applyAlignment="1" applyProtection="1">
      <alignment horizontal="right" vertical="top"/>
      <protection/>
    </xf>
    <xf numFmtId="0" fontId="3" fillId="0" borderId="13" xfId="57" applyNumberFormat="1" applyFont="1" applyFill="1" applyBorder="1" applyAlignment="1">
      <alignment vertical="top"/>
      <protection/>
    </xf>
    <xf numFmtId="0" fontId="2" fillId="0" borderId="13" xfId="57" applyNumberFormat="1" applyFont="1" applyFill="1" applyBorder="1" applyAlignment="1" applyProtection="1">
      <alignment horizontal="left" vertical="top"/>
      <protection locked="0"/>
    </xf>
    <xf numFmtId="0" fontId="3" fillId="0" borderId="13" xfId="57" applyNumberFormat="1" applyFont="1" applyFill="1" applyBorder="1" applyAlignment="1" applyProtection="1">
      <alignment vertical="top"/>
      <protection/>
    </xf>
    <xf numFmtId="0" fontId="2" fillId="0" borderId="14" xfId="57" applyNumberFormat="1" applyFont="1" applyFill="1" applyBorder="1" applyAlignment="1" applyProtection="1">
      <alignment horizontal="right" vertical="top"/>
      <protection locked="0"/>
    </xf>
    <xf numFmtId="0" fontId="2" fillId="0" borderId="15" xfId="57" applyNumberFormat="1" applyFont="1" applyFill="1" applyBorder="1" applyAlignment="1" applyProtection="1">
      <alignment horizontal="center" vertical="top" wrapText="1"/>
      <protection/>
    </xf>
    <xf numFmtId="0" fontId="2" fillId="0" borderId="15" xfId="57" applyNumberFormat="1" applyFont="1" applyFill="1" applyBorder="1" applyAlignment="1">
      <alignment horizontal="center" vertical="top" wrapText="1"/>
      <protection/>
    </xf>
    <xf numFmtId="0" fontId="3" fillId="0" borderId="13" xfId="58" applyNumberFormat="1" applyFont="1" applyFill="1" applyBorder="1" applyAlignment="1">
      <alignment vertical="top" wrapText="1"/>
      <protection/>
    </xf>
    <xf numFmtId="0" fontId="3" fillId="0" borderId="0" xfId="57" applyNumberFormat="1" applyFont="1" applyFill="1" applyAlignment="1">
      <alignment vertical="top"/>
      <protection/>
    </xf>
    <xf numFmtId="0" fontId="60" fillId="0" borderId="0" xfId="57" applyNumberFormat="1" applyFont="1" applyFill="1" applyAlignment="1">
      <alignment vertical="top"/>
      <protection/>
    </xf>
    <xf numFmtId="0" fontId="2" fillId="0" borderId="13" xfId="57" applyNumberFormat="1" applyFont="1" applyFill="1" applyBorder="1" applyAlignment="1" applyProtection="1">
      <alignment horizontal="right" vertical="top"/>
      <protection locked="0"/>
    </xf>
    <xf numFmtId="0" fontId="2" fillId="0" borderId="13" xfId="58" applyNumberFormat="1" applyFont="1" applyFill="1" applyBorder="1" applyAlignment="1">
      <alignment horizontal="left" vertical="top"/>
      <protection/>
    </xf>
    <xf numFmtId="0" fontId="2" fillId="0" borderId="10" xfId="58" applyNumberFormat="1" applyFont="1" applyFill="1" applyBorder="1" applyAlignment="1">
      <alignment horizontal="left" vertical="top"/>
      <protection/>
    </xf>
    <xf numFmtId="0" fontId="3" fillId="0" borderId="12" xfId="58" applyNumberFormat="1" applyFont="1" applyFill="1" applyBorder="1" applyAlignment="1">
      <alignment vertical="top"/>
      <protection/>
    </xf>
    <xf numFmtId="0" fontId="3" fillId="0" borderId="16" xfId="58" applyNumberFormat="1" applyFont="1" applyFill="1" applyBorder="1" applyAlignment="1">
      <alignment vertical="top"/>
      <protection/>
    </xf>
    <xf numFmtId="0" fontId="6" fillId="0" borderId="17" xfId="58" applyNumberFormat="1" applyFont="1" applyFill="1" applyBorder="1" applyAlignment="1">
      <alignment vertical="top"/>
      <protection/>
    </xf>
    <xf numFmtId="0" fontId="3" fillId="0" borderId="17" xfId="58" applyNumberFormat="1" applyFont="1" applyFill="1" applyBorder="1" applyAlignment="1">
      <alignment vertical="top"/>
      <protection/>
    </xf>
    <xf numFmtId="178" fontId="3" fillId="0" borderId="0" xfId="57" applyNumberFormat="1" applyFont="1" applyFill="1" applyAlignment="1">
      <alignment vertical="top"/>
      <protection/>
    </xf>
    <xf numFmtId="0" fontId="2" fillId="0" borderId="17" xfId="58" applyNumberFormat="1" applyFont="1" applyFill="1" applyBorder="1" applyAlignment="1">
      <alignment horizontal="left" vertical="top"/>
      <protection/>
    </xf>
    <xf numFmtId="0" fontId="65" fillId="0" borderId="12" xfId="57" applyNumberFormat="1" applyFont="1" applyFill="1" applyBorder="1" applyAlignment="1" applyProtection="1">
      <alignment vertical="top"/>
      <protection/>
    </xf>
    <xf numFmtId="0" fontId="14" fillId="0" borderId="11" xfId="58" applyNumberFormat="1" applyFont="1" applyFill="1" applyBorder="1" applyAlignment="1" applyProtection="1">
      <alignment vertical="center" wrapText="1"/>
      <protection locked="0"/>
    </xf>
    <xf numFmtId="0" fontId="66" fillId="33" borderId="11" xfId="58" applyNumberFormat="1" applyFont="1" applyFill="1" applyBorder="1" applyAlignment="1" applyProtection="1">
      <alignment vertical="center" wrapText="1"/>
      <protection locked="0"/>
    </xf>
    <xf numFmtId="0" fontId="65" fillId="0" borderId="11" xfId="58" applyNumberFormat="1" applyFont="1" applyFill="1" applyBorder="1" applyAlignment="1">
      <alignment vertical="top"/>
      <protection/>
    </xf>
    <xf numFmtId="0" fontId="3" fillId="0" borderId="11" xfId="57" applyNumberFormat="1" applyFont="1" applyFill="1" applyBorder="1" applyAlignment="1" applyProtection="1">
      <alignment vertical="top"/>
      <protection/>
    </xf>
    <xf numFmtId="0" fontId="13" fillId="0" borderId="11" xfId="58" applyNumberFormat="1" applyFont="1" applyFill="1" applyBorder="1" applyAlignment="1" applyProtection="1">
      <alignment vertical="center" wrapText="1"/>
      <protection locked="0"/>
    </xf>
    <xf numFmtId="0" fontId="13" fillId="0" borderId="11" xfId="63" applyNumberFormat="1" applyFont="1" applyFill="1" applyBorder="1" applyAlignment="1" applyProtection="1">
      <alignment vertical="center" wrapText="1"/>
      <protection locked="0"/>
    </xf>
    <xf numFmtId="0" fontId="14" fillId="0" borderId="11" xfId="58" applyNumberFormat="1" applyFont="1" applyFill="1" applyBorder="1" applyAlignment="1" applyProtection="1">
      <alignment vertical="center" wrapText="1"/>
      <protection/>
    </xf>
    <xf numFmtId="0" fontId="3" fillId="0" borderId="0" xfId="57" applyNumberFormat="1" applyFont="1" applyFill="1" applyAlignment="1" applyProtection="1">
      <alignment vertical="top"/>
      <protection/>
    </xf>
    <xf numFmtId="0" fontId="60"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8" applyNumberFormat="1" applyFill="1">
      <alignment/>
      <protection/>
    </xf>
    <xf numFmtId="0" fontId="67" fillId="0" borderId="0" xfId="57" applyNumberFormat="1" applyFont="1" applyFill="1">
      <alignment/>
      <protection/>
    </xf>
    <xf numFmtId="178" fontId="68" fillId="0" borderId="18" xfId="58" applyNumberFormat="1" applyFont="1" applyFill="1" applyBorder="1" applyAlignment="1">
      <alignment horizontal="right" vertical="top"/>
      <protection/>
    </xf>
    <xf numFmtId="178" fontId="6" fillId="0" borderId="19" xfId="58" applyNumberFormat="1" applyFont="1" applyFill="1" applyBorder="1" applyAlignment="1">
      <alignment horizontal="right" vertical="top"/>
      <protection/>
    </xf>
    <xf numFmtId="10" fontId="69" fillId="33" borderId="11" xfId="63" applyNumberFormat="1" applyFont="1" applyFill="1" applyBorder="1" applyAlignment="1">
      <alignment horizontal="center" vertical="center"/>
    </xf>
    <xf numFmtId="0" fontId="61" fillId="0" borderId="0" xfId="59" applyNumberFormat="1" applyFont="1" applyFill="1" applyBorder="1" applyAlignment="1" applyProtection="1">
      <alignment horizontal="center" vertical="center"/>
      <protection/>
    </xf>
    <xf numFmtId="2" fontId="2" fillId="0" borderId="13" xfId="57" applyNumberFormat="1" applyFont="1" applyFill="1" applyBorder="1" applyAlignment="1" applyProtection="1">
      <alignment horizontal="right" vertical="top"/>
      <protection locked="0"/>
    </xf>
    <xf numFmtId="2" fontId="2" fillId="0" borderId="11" xfId="57" applyNumberFormat="1" applyFont="1" applyFill="1" applyBorder="1" applyAlignment="1" applyProtection="1">
      <alignment horizontal="center" vertical="top" wrapText="1"/>
      <protection/>
    </xf>
    <xf numFmtId="2" fontId="2" fillId="0" borderId="11" xfId="57" applyNumberFormat="1" applyFont="1" applyFill="1" applyBorder="1" applyAlignment="1">
      <alignment horizontal="center" vertical="top" wrapText="1"/>
      <protection/>
    </xf>
    <xf numFmtId="2" fontId="2" fillId="0" borderId="13" xfId="57" applyNumberFormat="1" applyFont="1" applyFill="1" applyBorder="1" applyAlignment="1">
      <alignment horizontal="center" vertical="top" wrapText="1"/>
      <protection/>
    </xf>
    <xf numFmtId="180" fontId="3" fillId="0" borderId="13" xfId="58" applyNumberFormat="1" applyFont="1" applyFill="1" applyBorder="1" applyAlignment="1">
      <alignment vertical="top"/>
      <protection/>
    </xf>
    <xf numFmtId="2" fontId="3" fillId="0" borderId="13" xfId="58" applyNumberFormat="1" applyFont="1" applyFill="1" applyBorder="1" applyAlignment="1">
      <alignment vertical="top"/>
      <protection/>
    </xf>
    <xf numFmtId="2" fontId="2" fillId="33" borderId="13" xfId="57" applyNumberFormat="1" applyFont="1" applyFill="1" applyBorder="1" applyAlignment="1" applyProtection="1">
      <alignment horizontal="right" vertical="top"/>
      <protection locked="0"/>
    </xf>
    <xf numFmtId="2" fontId="6" fillId="0" borderId="13" xfId="58" applyNumberFormat="1" applyFont="1" applyFill="1" applyBorder="1" applyAlignment="1">
      <alignment vertical="top"/>
      <protection/>
    </xf>
    <xf numFmtId="0" fontId="63" fillId="0" borderId="11" xfId="58" applyNumberFormat="1" applyFont="1" applyFill="1" applyBorder="1" applyAlignment="1">
      <alignment horizontal="center" vertical="top" wrapText="1"/>
      <protection/>
    </xf>
    <xf numFmtId="0" fontId="3" fillId="0" borderId="13" xfId="58" applyNumberFormat="1" applyFont="1" applyFill="1" applyBorder="1" applyAlignment="1">
      <alignment horizontal="left" vertical="top" wrapText="1"/>
      <protection/>
    </xf>
    <xf numFmtId="0" fontId="70" fillId="0" borderId="13" xfId="0" applyFont="1" applyBorder="1" applyAlignment="1">
      <alignment horizontal="center" vertical="center"/>
    </xf>
    <xf numFmtId="0" fontId="70" fillId="0" borderId="13" xfId="0" applyFont="1" applyBorder="1" applyAlignment="1">
      <alignment horizontal="center" vertical="center" wrapText="1"/>
    </xf>
    <xf numFmtId="0" fontId="3" fillId="0" borderId="13" xfId="0" applyFont="1" applyFill="1" applyBorder="1" applyAlignment="1">
      <alignment horizontal="center" vertical="center" wrapText="1"/>
    </xf>
    <xf numFmtId="0" fontId="71" fillId="0" borderId="13" xfId="0" applyFont="1" applyBorder="1" applyAlignment="1">
      <alignment horizontal="center" vertical="center" wrapText="1"/>
    </xf>
    <xf numFmtId="0" fontId="3" fillId="0" borderId="13" xfId="0" applyFont="1" applyBorder="1" applyAlignment="1">
      <alignment horizontal="center" vertical="center" wrapText="1"/>
    </xf>
    <xf numFmtId="0" fontId="70" fillId="0" borderId="13" xfId="0" applyFont="1" applyFill="1" applyBorder="1" applyAlignment="1">
      <alignment horizontal="center" vertical="center" wrapText="1"/>
    </xf>
    <xf numFmtId="0" fontId="3" fillId="0" borderId="20" xfId="0" applyFont="1" applyFill="1" applyBorder="1" applyAlignment="1">
      <alignment horizontal="center" vertical="center" wrapText="1"/>
    </xf>
    <xf numFmtId="2" fontId="3" fillId="0" borderId="13" xfId="58" applyNumberFormat="1" applyFont="1" applyFill="1" applyBorder="1" applyAlignment="1">
      <alignment horizontal="center" vertical="top"/>
      <protection/>
    </xf>
    <xf numFmtId="0" fontId="2" fillId="0" borderId="13" xfId="58" applyFont="1" applyFill="1" applyBorder="1" applyAlignment="1">
      <alignment vertical="top" wrapText="1"/>
      <protection/>
    </xf>
    <xf numFmtId="0" fontId="3" fillId="0" borderId="13" xfId="58" applyFont="1" applyFill="1" applyBorder="1" applyAlignment="1">
      <alignment vertical="top" wrapText="1"/>
      <protection/>
    </xf>
    <xf numFmtId="178" fontId="2" fillId="0" borderId="21" xfId="58" applyNumberFormat="1" applyFont="1" applyFill="1" applyBorder="1" applyAlignment="1">
      <alignment horizontal="right" vertical="top"/>
      <protection/>
    </xf>
    <xf numFmtId="2" fontId="2" fillId="0" borderId="21" xfId="58" applyNumberFormat="1" applyFont="1" applyFill="1" applyBorder="1" applyAlignment="1">
      <alignment horizontal="right" vertical="top"/>
      <protection/>
    </xf>
    <xf numFmtId="0" fontId="2" fillId="0" borderId="13" xfId="58" applyNumberFormat="1" applyFont="1" applyFill="1" applyBorder="1" applyAlignment="1">
      <alignment horizontal="right" vertical="top"/>
      <protection/>
    </xf>
    <xf numFmtId="2" fontId="2" fillId="0" borderId="13" xfId="58" applyNumberFormat="1" applyFont="1" applyFill="1" applyBorder="1" applyAlignment="1">
      <alignment horizontal="right" vertical="top"/>
      <protection/>
    </xf>
    <xf numFmtId="178" fontId="2" fillId="0" borderId="13" xfId="57" applyNumberFormat="1" applyFont="1" applyFill="1" applyBorder="1" applyAlignment="1" applyProtection="1">
      <alignment horizontal="right" vertical="top"/>
      <protection locked="0"/>
    </xf>
    <xf numFmtId="178" fontId="2" fillId="0" borderId="11" xfId="57" applyNumberFormat="1" applyFont="1" applyFill="1" applyBorder="1" applyAlignment="1" applyProtection="1">
      <alignment horizontal="center" vertical="top" wrapText="1"/>
      <protection/>
    </xf>
    <xf numFmtId="178" fontId="2" fillId="0" borderId="11" xfId="57" applyNumberFormat="1" applyFont="1" applyFill="1" applyBorder="1" applyAlignment="1">
      <alignment horizontal="center" vertical="top" wrapText="1"/>
      <protection/>
    </xf>
    <xf numFmtId="178" fontId="2" fillId="0" borderId="13" xfId="57" applyNumberFormat="1" applyFont="1" applyFill="1" applyBorder="1" applyAlignment="1">
      <alignment horizontal="center" vertical="top" wrapText="1"/>
      <protection/>
    </xf>
    <xf numFmtId="2" fontId="2" fillId="0" borderId="22" xfId="58" applyNumberFormat="1" applyFont="1" applyFill="1" applyBorder="1" applyAlignment="1">
      <alignment horizontal="right" vertical="top"/>
      <protection/>
    </xf>
    <xf numFmtId="0" fontId="11" fillId="0" borderId="0" xfId="58" applyNumberFormat="1" applyFont="1" applyFill="1">
      <alignment/>
      <protection/>
    </xf>
    <xf numFmtId="0" fontId="2" fillId="0" borderId="10" xfId="57" applyNumberFormat="1" applyFont="1" applyFill="1" applyBorder="1" applyAlignment="1">
      <alignment horizontal="center" vertical="center" wrapText="1"/>
      <protection/>
    </xf>
    <xf numFmtId="0" fontId="2" fillId="0" borderId="17" xfId="57" applyNumberFormat="1" applyFont="1" applyFill="1" applyBorder="1" applyAlignment="1">
      <alignment horizontal="center" vertical="center" wrapText="1"/>
      <protection/>
    </xf>
    <xf numFmtId="0" fontId="2" fillId="0" borderId="23" xfId="57" applyNumberFormat="1" applyFont="1" applyFill="1" applyBorder="1" applyAlignment="1">
      <alignment horizontal="center" vertical="center" wrapText="1"/>
      <protection/>
    </xf>
    <xf numFmtId="0" fontId="6" fillId="0" borderId="10" xfId="58" applyNumberFormat="1" applyFont="1" applyFill="1" applyBorder="1" applyAlignment="1">
      <alignment horizontal="center" vertical="top" wrapText="1"/>
      <protection/>
    </xf>
    <xf numFmtId="0" fontId="6" fillId="0" borderId="17" xfId="58" applyNumberFormat="1" applyFont="1" applyFill="1" applyBorder="1" applyAlignment="1">
      <alignment horizontal="center" vertical="top" wrapText="1"/>
      <protection/>
    </xf>
    <xf numFmtId="0" fontId="6" fillId="0" borderId="23" xfId="58" applyNumberFormat="1" applyFont="1" applyFill="1" applyBorder="1" applyAlignment="1">
      <alignment horizontal="center" vertical="top" wrapText="1"/>
      <protection/>
    </xf>
    <xf numFmtId="0" fontId="72"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2" fillId="0" borderId="24" xfId="57" applyNumberFormat="1" applyFont="1" applyFill="1" applyBorder="1" applyAlignment="1" applyProtection="1">
      <alignment horizontal="center" wrapText="1"/>
      <protection locked="0"/>
    </xf>
    <xf numFmtId="0" fontId="2" fillId="33" borderId="10" xfId="58" applyNumberFormat="1" applyFont="1" applyFill="1" applyBorder="1" applyAlignment="1" applyProtection="1">
      <alignment horizontal="left" vertical="top"/>
      <protection locked="0"/>
    </xf>
    <xf numFmtId="0" fontId="2" fillId="0" borderId="17" xfId="58" applyNumberFormat="1" applyFont="1" applyFill="1" applyBorder="1" applyAlignment="1" applyProtection="1">
      <alignment horizontal="left" vertical="top"/>
      <protection locked="0"/>
    </xf>
    <xf numFmtId="0" fontId="2" fillId="0" borderId="23" xfId="58" applyNumberFormat="1" applyFont="1" applyFill="1" applyBorder="1" applyAlignment="1" applyProtection="1">
      <alignment horizontal="left" vertical="top"/>
      <protection locked="0"/>
    </xf>
    <xf numFmtId="0" fontId="2" fillId="33" borderId="10" xfId="58" applyNumberFormat="1" applyFont="1" applyFill="1" applyBorder="1" applyAlignment="1" applyProtection="1">
      <alignment horizontal="left" vertical="top"/>
      <protection/>
    </xf>
    <xf numFmtId="0" fontId="2" fillId="0" borderId="17" xfId="58" applyNumberFormat="1" applyFont="1" applyFill="1" applyBorder="1" applyAlignment="1" applyProtection="1">
      <alignment horizontal="left" vertical="top"/>
      <protection/>
    </xf>
    <xf numFmtId="0" fontId="2" fillId="0" borderId="23" xfId="58" applyNumberFormat="1" applyFont="1" applyFill="1" applyBorder="1" applyAlignment="1" applyProtection="1">
      <alignment horizontal="left" vertical="top"/>
      <protection/>
    </xf>
    <xf numFmtId="0" fontId="10" fillId="0" borderId="0" xfId="0" applyFont="1" applyAlignment="1">
      <alignment horizontal="center" vertical="center"/>
    </xf>
    <xf numFmtId="0" fontId="12" fillId="0" borderId="10" xfId="57" applyNumberFormat="1" applyFont="1" applyFill="1" applyBorder="1" applyAlignment="1">
      <alignment horizontal="center" vertical="center" wrapText="1"/>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xdr:col>
      <xdr:colOff>2038350</xdr:colOff>
      <xdr:row>0</xdr:row>
      <xdr:rowOff>247650</xdr:rowOff>
    </xdr:to>
    <xdr:grpSp>
      <xdr:nvGrpSpPr>
        <xdr:cNvPr id="1" name="Group 1"/>
        <xdr:cNvGrpSpPr>
          <a:grpSpLocks noChangeAspect="1"/>
        </xdr:cNvGrpSpPr>
      </xdr:nvGrpSpPr>
      <xdr:grpSpPr>
        <a:xfrm>
          <a:off x="0" y="0"/>
          <a:ext cx="3067050" cy="247650"/>
          <a:chOff x="10318750" y="378069"/>
          <a:chExt cx="3122405" cy="295434"/>
        </a:xfrm>
        <a:solidFill>
          <a:srgbClr val="FFFFFF"/>
        </a:solidFill>
      </xdr:grpSpPr>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2124075</xdr:colOff>
      <xdr:row>0</xdr:row>
      <xdr:rowOff>295275</xdr:rowOff>
    </xdr:to>
    <xdr:grpSp>
      <xdr:nvGrpSpPr>
        <xdr:cNvPr id="1" name="Group 1"/>
        <xdr:cNvGrpSpPr>
          <a:grpSpLocks noChangeAspect="1"/>
        </xdr:cNvGrpSpPr>
      </xdr:nvGrpSpPr>
      <xdr:grpSpPr>
        <a:xfrm>
          <a:off x="28575" y="47625"/>
          <a:ext cx="3067050" cy="247650"/>
          <a:chOff x="10318750" y="378069"/>
          <a:chExt cx="3122405" cy="295434"/>
        </a:xfrm>
        <a:solidFill>
          <a:srgbClr val="FFFFFF"/>
        </a:solidFill>
      </xdr:grpSpPr>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2124075</xdr:colOff>
      <xdr:row>0</xdr:row>
      <xdr:rowOff>295275</xdr:rowOff>
    </xdr:to>
    <xdr:grpSp>
      <xdr:nvGrpSpPr>
        <xdr:cNvPr id="1" name="Group 1"/>
        <xdr:cNvGrpSpPr>
          <a:grpSpLocks noChangeAspect="1"/>
        </xdr:cNvGrpSpPr>
      </xdr:nvGrpSpPr>
      <xdr:grpSpPr>
        <a:xfrm>
          <a:off x="28575" y="47625"/>
          <a:ext cx="3067050" cy="247650"/>
          <a:chOff x="10318750" y="378069"/>
          <a:chExt cx="3122405" cy="295434"/>
        </a:xfrm>
        <a:solidFill>
          <a:srgbClr val="FFFFFF"/>
        </a:solidFill>
      </xdr:grpSpPr>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2124075</xdr:colOff>
      <xdr:row>0</xdr:row>
      <xdr:rowOff>295275</xdr:rowOff>
    </xdr:to>
    <xdr:grpSp>
      <xdr:nvGrpSpPr>
        <xdr:cNvPr id="1" name="Group 1"/>
        <xdr:cNvGrpSpPr>
          <a:grpSpLocks noChangeAspect="1"/>
        </xdr:cNvGrpSpPr>
      </xdr:nvGrpSpPr>
      <xdr:grpSpPr>
        <a:xfrm>
          <a:off x="28575" y="47625"/>
          <a:ext cx="3067050"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PD\GUWAHATI%20SMART%20CITY\Biotoilet\RETENDER-PARAG\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PD\GUWAHATI%20SMART%20CITY\Biotoilet\RETENDER-PARAG\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I19"/>
  <sheetViews>
    <sheetView zoomScale="80" zoomScaleNormal="80" zoomScalePageLayoutView="0" workbookViewId="0" topLeftCell="A1">
      <selection activeCell="AT1" sqref="AT1:AZ16384"/>
    </sheetView>
  </sheetViews>
  <sheetFormatPr defaultColWidth="9.140625" defaultRowHeight="15"/>
  <cols>
    <col min="1" max="1" width="15.421875" style="53" customWidth="1"/>
    <col min="2" max="2" width="47.8515625" style="53" customWidth="1"/>
    <col min="3" max="3" width="10.140625" style="53" hidden="1" customWidth="1"/>
    <col min="4" max="4" width="14.57421875" style="53" hidden="1" customWidth="1"/>
    <col min="5" max="5" width="11.28125" style="53" hidden="1" customWidth="1"/>
    <col min="6" max="6" width="14.421875" style="53" hidden="1" customWidth="1"/>
    <col min="7" max="7" width="14.140625" style="53" hidden="1" customWidth="1"/>
    <col min="8" max="9" width="12.140625" style="53" hidden="1" customWidth="1"/>
    <col min="10" max="10" width="9.00390625" style="53" hidden="1" customWidth="1"/>
    <col min="11" max="11" width="19.57421875" style="53" hidden="1" customWidth="1"/>
    <col min="12" max="12" width="14.28125" style="53" hidden="1" customWidth="1"/>
    <col min="13" max="13" width="19.00390625" style="53" hidden="1" customWidth="1"/>
    <col min="14" max="14" width="15.28125" style="89" hidden="1" customWidth="1"/>
    <col min="15" max="15" width="14.28125" style="53" hidden="1" customWidth="1"/>
    <col min="16" max="16" width="17.28125" style="53" hidden="1" customWidth="1"/>
    <col min="17" max="17" width="18.421875" style="53" hidden="1" customWidth="1"/>
    <col min="18" max="18" width="17.421875" style="53" hidden="1" customWidth="1"/>
    <col min="19" max="19" width="14.7109375" style="53" hidden="1" customWidth="1"/>
    <col min="20" max="20" width="14.8515625" style="53" hidden="1" customWidth="1"/>
    <col min="21" max="21" width="16.421875" style="53" hidden="1" customWidth="1"/>
    <col min="22" max="22" width="13.00390625" style="53" hidden="1" customWidth="1"/>
    <col min="23" max="51" width="9.140625" style="53" hidden="1" customWidth="1"/>
    <col min="52" max="52" width="10.28125" style="53" hidden="1" customWidth="1"/>
    <col min="53" max="53" width="20.28125" style="53" customWidth="1"/>
    <col min="54" max="54" width="18.8515625" style="53" hidden="1" customWidth="1"/>
    <col min="55" max="55" width="43.57421875" style="53" customWidth="1"/>
    <col min="56" max="235" width="9.140625" style="53" customWidth="1"/>
    <col min="236" max="238" width="0" style="53" hidden="1" customWidth="1"/>
    <col min="239" max="243" width="0" style="55" hidden="1" customWidth="1"/>
    <col min="244" max="244" width="0" style="53" hidden="1" customWidth="1"/>
    <col min="245" max="16384" width="9.140625" style="53" customWidth="1"/>
  </cols>
  <sheetData>
    <row r="1" spans="1:243" s="1" customFormat="1" ht="25.5" customHeight="1">
      <c r="A1" s="96" t="s">
        <v>151</v>
      </c>
      <c r="B1" s="96"/>
      <c r="C1" s="96"/>
      <c r="D1" s="96"/>
      <c r="E1" s="96"/>
      <c r="F1" s="96"/>
      <c r="G1" s="96"/>
      <c r="H1" s="96"/>
      <c r="I1" s="96"/>
      <c r="J1" s="96"/>
      <c r="K1" s="96"/>
      <c r="L1" s="96"/>
      <c r="O1" s="2"/>
      <c r="P1" s="2"/>
      <c r="Q1" s="3"/>
      <c r="IE1" s="3"/>
      <c r="IF1" s="3"/>
      <c r="IG1" s="3"/>
      <c r="IH1" s="3"/>
      <c r="II1" s="3"/>
    </row>
    <row r="2" spans="1:17" s="1" customFormat="1" ht="25.5" customHeight="1" hidden="1">
      <c r="A2" s="4" t="s">
        <v>3</v>
      </c>
      <c r="B2" s="4" t="s">
        <v>4</v>
      </c>
      <c r="C2" s="59" t="s">
        <v>5</v>
      </c>
      <c r="D2" s="59" t="s">
        <v>6</v>
      </c>
      <c r="E2" s="4" t="s">
        <v>7</v>
      </c>
      <c r="J2" s="5"/>
      <c r="K2" s="5"/>
      <c r="L2" s="5"/>
      <c r="O2" s="2"/>
      <c r="P2" s="2"/>
      <c r="Q2" s="3"/>
    </row>
    <row r="3" spans="1:243" s="1" customFormat="1" ht="30" customHeight="1" hidden="1">
      <c r="A3" s="1" t="s">
        <v>8</v>
      </c>
      <c r="C3" s="1" t="s">
        <v>9</v>
      </c>
      <c r="IE3" s="3"/>
      <c r="IF3" s="3"/>
      <c r="IG3" s="3"/>
      <c r="IH3" s="3"/>
      <c r="II3" s="3"/>
    </row>
    <row r="4" spans="1:243" s="6" customFormat="1" ht="30.75" customHeight="1">
      <c r="A4" s="97" t="s">
        <v>56</v>
      </c>
      <c r="B4" s="97"/>
      <c r="C4" s="97"/>
      <c r="D4" s="97"/>
      <c r="E4" s="97"/>
      <c r="F4" s="97"/>
      <c r="G4" s="97"/>
      <c r="H4" s="97"/>
      <c r="I4" s="97"/>
      <c r="J4" s="97"/>
      <c r="K4" s="97"/>
      <c r="L4" s="97"/>
      <c r="M4" s="97"/>
      <c r="N4" s="97"/>
      <c r="O4" s="97"/>
      <c r="P4" s="97"/>
      <c r="Q4" s="97"/>
      <c r="R4" s="97"/>
      <c r="S4" s="97"/>
      <c r="T4" s="97"/>
      <c r="U4" s="97"/>
      <c r="V4" s="97"/>
      <c r="W4" s="97"/>
      <c r="X4" s="97"/>
      <c r="Y4" s="97"/>
      <c r="Z4" s="97"/>
      <c r="AA4" s="97"/>
      <c r="AB4" s="97"/>
      <c r="AC4" s="97"/>
      <c r="AD4" s="97"/>
      <c r="AE4" s="97"/>
      <c r="AF4" s="97"/>
      <c r="AG4" s="97"/>
      <c r="AH4" s="97"/>
      <c r="AI4" s="97"/>
      <c r="AJ4" s="97"/>
      <c r="AK4" s="97"/>
      <c r="AL4" s="97"/>
      <c r="AM4" s="97"/>
      <c r="AN4" s="97"/>
      <c r="AO4" s="97"/>
      <c r="AP4" s="97"/>
      <c r="AQ4" s="97"/>
      <c r="AR4" s="97"/>
      <c r="AS4" s="97"/>
      <c r="AT4" s="97"/>
      <c r="AU4" s="97"/>
      <c r="AV4" s="97"/>
      <c r="AW4" s="97"/>
      <c r="AX4" s="97"/>
      <c r="AY4" s="97"/>
      <c r="AZ4" s="97"/>
      <c r="BA4" s="97"/>
      <c r="BB4" s="97"/>
      <c r="BC4" s="97"/>
      <c r="IE4" s="7"/>
      <c r="IF4" s="7"/>
      <c r="IG4" s="7"/>
      <c r="IH4" s="7"/>
      <c r="II4" s="7"/>
    </row>
    <row r="5" spans="1:243" s="6" customFormat="1" ht="30.75" customHeight="1">
      <c r="A5" s="97" t="s">
        <v>156</v>
      </c>
      <c r="B5" s="97"/>
      <c r="C5" s="97"/>
      <c r="D5" s="97"/>
      <c r="E5" s="97"/>
      <c r="F5" s="97"/>
      <c r="G5" s="97"/>
      <c r="H5" s="97"/>
      <c r="I5" s="97"/>
      <c r="J5" s="97"/>
      <c r="K5" s="97"/>
      <c r="L5" s="97"/>
      <c r="M5" s="97"/>
      <c r="N5" s="97"/>
      <c r="O5" s="97"/>
      <c r="P5" s="97"/>
      <c r="Q5" s="97"/>
      <c r="R5" s="97"/>
      <c r="S5" s="97"/>
      <c r="T5" s="97"/>
      <c r="U5" s="97"/>
      <c r="V5" s="97"/>
      <c r="W5" s="97"/>
      <c r="X5" s="97"/>
      <c r="Y5" s="97"/>
      <c r="Z5" s="97"/>
      <c r="AA5" s="97"/>
      <c r="AB5" s="97"/>
      <c r="AC5" s="97"/>
      <c r="AD5" s="97"/>
      <c r="AE5" s="97"/>
      <c r="AF5" s="97"/>
      <c r="AG5" s="97"/>
      <c r="AH5" s="97"/>
      <c r="AI5" s="97"/>
      <c r="AJ5" s="97"/>
      <c r="AK5" s="97"/>
      <c r="AL5" s="97"/>
      <c r="AM5" s="97"/>
      <c r="AN5" s="97"/>
      <c r="AO5" s="97"/>
      <c r="AP5" s="97"/>
      <c r="AQ5" s="97"/>
      <c r="AR5" s="97"/>
      <c r="AS5" s="97"/>
      <c r="AT5" s="97"/>
      <c r="AU5" s="97"/>
      <c r="AV5" s="97"/>
      <c r="AW5" s="97"/>
      <c r="AX5" s="97"/>
      <c r="AY5" s="97"/>
      <c r="AZ5" s="97"/>
      <c r="BA5" s="97"/>
      <c r="BB5" s="97"/>
      <c r="BC5" s="97"/>
      <c r="IE5" s="7"/>
      <c r="IF5" s="7"/>
      <c r="IG5" s="7"/>
      <c r="IH5" s="7"/>
      <c r="II5" s="7"/>
    </row>
    <row r="6" spans="1:243" s="6" customFormat="1" ht="30.75" customHeight="1">
      <c r="A6" s="97" t="s">
        <v>154</v>
      </c>
      <c r="B6" s="97"/>
      <c r="C6" s="97"/>
      <c r="D6" s="97"/>
      <c r="E6" s="97"/>
      <c r="F6" s="97"/>
      <c r="G6" s="97"/>
      <c r="H6" s="97"/>
      <c r="I6" s="97"/>
      <c r="J6" s="97"/>
      <c r="K6" s="97"/>
      <c r="L6" s="97"/>
      <c r="M6" s="97"/>
      <c r="N6" s="97"/>
      <c r="O6" s="97"/>
      <c r="P6" s="97"/>
      <c r="Q6" s="97"/>
      <c r="R6" s="97"/>
      <c r="S6" s="97"/>
      <c r="T6" s="97"/>
      <c r="U6" s="97"/>
      <c r="V6" s="97"/>
      <c r="W6" s="97"/>
      <c r="X6" s="97"/>
      <c r="Y6" s="97"/>
      <c r="Z6" s="97"/>
      <c r="AA6" s="97"/>
      <c r="AB6" s="97"/>
      <c r="AC6" s="97"/>
      <c r="AD6" s="97"/>
      <c r="AE6" s="97"/>
      <c r="AF6" s="97"/>
      <c r="AG6" s="97"/>
      <c r="AH6" s="97"/>
      <c r="AI6" s="97"/>
      <c r="AJ6" s="97"/>
      <c r="AK6" s="97"/>
      <c r="AL6" s="97"/>
      <c r="AM6" s="97"/>
      <c r="AN6" s="97"/>
      <c r="AO6" s="97"/>
      <c r="AP6" s="97"/>
      <c r="AQ6" s="97"/>
      <c r="AR6" s="97"/>
      <c r="AS6" s="97"/>
      <c r="AT6" s="97"/>
      <c r="AU6" s="97"/>
      <c r="AV6" s="97"/>
      <c r="AW6" s="97"/>
      <c r="AX6" s="97"/>
      <c r="AY6" s="97"/>
      <c r="AZ6" s="97"/>
      <c r="BA6" s="97"/>
      <c r="BB6" s="97"/>
      <c r="BC6" s="97"/>
      <c r="IE6" s="7"/>
      <c r="IF6" s="7"/>
      <c r="IG6" s="7"/>
      <c r="IH6" s="7"/>
      <c r="II6" s="7"/>
    </row>
    <row r="7" spans="1:243" s="6" customFormat="1" ht="29.25" customHeight="1" hidden="1">
      <c r="A7" s="98" t="s">
        <v>10</v>
      </c>
      <c r="B7" s="98"/>
      <c r="C7" s="98"/>
      <c r="D7" s="98"/>
      <c r="E7" s="98"/>
      <c r="F7" s="98"/>
      <c r="G7" s="98"/>
      <c r="H7" s="98"/>
      <c r="I7" s="98"/>
      <c r="J7" s="98"/>
      <c r="K7" s="98"/>
      <c r="L7" s="98"/>
      <c r="M7" s="98"/>
      <c r="N7" s="98"/>
      <c r="O7" s="98"/>
      <c r="P7" s="98"/>
      <c r="Q7" s="98"/>
      <c r="R7" s="98"/>
      <c r="S7" s="98"/>
      <c r="T7" s="98"/>
      <c r="U7" s="98"/>
      <c r="V7" s="98"/>
      <c r="W7" s="98"/>
      <c r="X7" s="98"/>
      <c r="Y7" s="98"/>
      <c r="Z7" s="98"/>
      <c r="AA7" s="98"/>
      <c r="AB7" s="98"/>
      <c r="AC7" s="98"/>
      <c r="AD7" s="98"/>
      <c r="AE7" s="98"/>
      <c r="AF7" s="98"/>
      <c r="AG7" s="98"/>
      <c r="AH7" s="98"/>
      <c r="AI7" s="98"/>
      <c r="AJ7" s="98"/>
      <c r="AK7" s="98"/>
      <c r="AL7" s="98"/>
      <c r="AM7" s="98"/>
      <c r="AN7" s="98"/>
      <c r="AO7" s="98"/>
      <c r="AP7" s="98"/>
      <c r="AQ7" s="98"/>
      <c r="AR7" s="98"/>
      <c r="AS7" s="98"/>
      <c r="AT7" s="98"/>
      <c r="AU7" s="98"/>
      <c r="AV7" s="98"/>
      <c r="AW7" s="98"/>
      <c r="AX7" s="98"/>
      <c r="AY7" s="98"/>
      <c r="AZ7" s="98"/>
      <c r="BA7" s="98"/>
      <c r="BB7" s="98"/>
      <c r="BC7" s="98"/>
      <c r="IE7" s="7"/>
      <c r="IF7" s="7"/>
      <c r="IG7" s="7"/>
      <c r="IH7" s="7"/>
      <c r="II7" s="7"/>
    </row>
    <row r="8" spans="1:243" s="9" customFormat="1" ht="61.5" customHeight="1">
      <c r="A8" s="8" t="s">
        <v>51</v>
      </c>
      <c r="B8" s="99"/>
      <c r="C8" s="100"/>
      <c r="D8" s="100"/>
      <c r="E8" s="100"/>
      <c r="F8" s="100"/>
      <c r="G8" s="100"/>
      <c r="H8" s="100"/>
      <c r="I8" s="100"/>
      <c r="J8" s="100"/>
      <c r="K8" s="100"/>
      <c r="L8" s="100"/>
      <c r="M8" s="100"/>
      <c r="N8" s="100"/>
      <c r="O8" s="100"/>
      <c r="P8" s="100"/>
      <c r="Q8" s="100"/>
      <c r="R8" s="100"/>
      <c r="S8" s="100"/>
      <c r="T8" s="100"/>
      <c r="U8" s="100"/>
      <c r="V8" s="100"/>
      <c r="W8" s="100"/>
      <c r="X8" s="100"/>
      <c r="Y8" s="100"/>
      <c r="Z8" s="100"/>
      <c r="AA8" s="100"/>
      <c r="AB8" s="100"/>
      <c r="AC8" s="100"/>
      <c r="AD8" s="100"/>
      <c r="AE8" s="100"/>
      <c r="AF8" s="100"/>
      <c r="AG8" s="100"/>
      <c r="AH8" s="100"/>
      <c r="AI8" s="100"/>
      <c r="AJ8" s="100"/>
      <c r="AK8" s="100"/>
      <c r="AL8" s="100"/>
      <c r="AM8" s="100"/>
      <c r="AN8" s="100"/>
      <c r="AO8" s="100"/>
      <c r="AP8" s="100"/>
      <c r="AQ8" s="100"/>
      <c r="AR8" s="100"/>
      <c r="AS8" s="100"/>
      <c r="AT8" s="100"/>
      <c r="AU8" s="100"/>
      <c r="AV8" s="100"/>
      <c r="AW8" s="100"/>
      <c r="AX8" s="100"/>
      <c r="AY8" s="100"/>
      <c r="AZ8" s="100"/>
      <c r="BA8" s="100"/>
      <c r="BB8" s="100"/>
      <c r="BC8" s="101"/>
      <c r="IE8" s="10"/>
      <c r="IF8" s="10"/>
      <c r="IG8" s="10"/>
      <c r="IH8" s="10"/>
      <c r="II8" s="10"/>
    </row>
    <row r="9" spans="1:243" s="11" customFormat="1" ht="61.5" customHeight="1">
      <c r="A9" s="90" t="s">
        <v>11</v>
      </c>
      <c r="B9" s="91"/>
      <c r="C9" s="91"/>
      <c r="D9" s="91"/>
      <c r="E9" s="91"/>
      <c r="F9" s="91"/>
      <c r="G9" s="91"/>
      <c r="H9" s="91"/>
      <c r="I9" s="91"/>
      <c r="J9" s="91"/>
      <c r="K9" s="91"/>
      <c r="L9" s="91"/>
      <c r="M9" s="91"/>
      <c r="N9" s="91"/>
      <c r="O9" s="91"/>
      <c r="P9" s="91"/>
      <c r="Q9" s="91"/>
      <c r="R9" s="91"/>
      <c r="S9" s="91"/>
      <c r="T9" s="91"/>
      <c r="U9" s="91"/>
      <c r="V9" s="91"/>
      <c r="W9" s="91"/>
      <c r="X9" s="91"/>
      <c r="Y9" s="91"/>
      <c r="Z9" s="91"/>
      <c r="AA9" s="91"/>
      <c r="AB9" s="91"/>
      <c r="AC9" s="91"/>
      <c r="AD9" s="91"/>
      <c r="AE9" s="91"/>
      <c r="AF9" s="91"/>
      <c r="AG9" s="91"/>
      <c r="AH9" s="91"/>
      <c r="AI9" s="91"/>
      <c r="AJ9" s="91"/>
      <c r="AK9" s="91"/>
      <c r="AL9" s="91"/>
      <c r="AM9" s="91"/>
      <c r="AN9" s="91"/>
      <c r="AO9" s="91"/>
      <c r="AP9" s="91"/>
      <c r="AQ9" s="91"/>
      <c r="AR9" s="91"/>
      <c r="AS9" s="91"/>
      <c r="AT9" s="91"/>
      <c r="AU9" s="91"/>
      <c r="AV9" s="91"/>
      <c r="AW9" s="91"/>
      <c r="AX9" s="91"/>
      <c r="AY9" s="91"/>
      <c r="AZ9" s="91"/>
      <c r="BA9" s="91"/>
      <c r="BB9" s="91"/>
      <c r="BC9" s="92"/>
      <c r="IE9" s="12"/>
      <c r="IF9" s="12"/>
      <c r="IG9" s="12"/>
      <c r="IH9" s="12"/>
      <c r="II9" s="12"/>
    </row>
    <row r="10" spans="1:243" s="14" customFormat="1" ht="18.75" customHeight="1">
      <c r="A10" s="13" t="s">
        <v>12</v>
      </c>
      <c r="B10" s="13" t="s">
        <v>13</v>
      </c>
      <c r="C10" s="13" t="s">
        <v>13</v>
      </c>
      <c r="D10" s="13" t="s">
        <v>12</v>
      </c>
      <c r="E10" s="13" t="s">
        <v>13</v>
      </c>
      <c r="F10" s="13" t="s">
        <v>14</v>
      </c>
      <c r="G10" s="13" t="s">
        <v>14</v>
      </c>
      <c r="H10" s="13" t="s">
        <v>15</v>
      </c>
      <c r="I10" s="13" t="s">
        <v>13</v>
      </c>
      <c r="J10" s="13" t="s">
        <v>12</v>
      </c>
      <c r="K10" s="13" t="s">
        <v>16</v>
      </c>
      <c r="L10" s="13" t="s">
        <v>13</v>
      </c>
      <c r="M10" s="13" t="s">
        <v>12</v>
      </c>
      <c r="N10" s="13" t="s">
        <v>14</v>
      </c>
      <c r="O10" s="13" t="s">
        <v>14</v>
      </c>
      <c r="P10" s="13" t="s">
        <v>14</v>
      </c>
      <c r="Q10" s="13" t="s">
        <v>14</v>
      </c>
      <c r="R10" s="13" t="s">
        <v>15</v>
      </c>
      <c r="S10" s="13" t="s">
        <v>15</v>
      </c>
      <c r="T10" s="13" t="s">
        <v>14</v>
      </c>
      <c r="U10" s="13" t="s">
        <v>14</v>
      </c>
      <c r="V10" s="13" t="s">
        <v>14</v>
      </c>
      <c r="W10" s="13" t="s">
        <v>14</v>
      </c>
      <c r="X10" s="13" t="s">
        <v>15</v>
      </c>
      <c r="Y10" s="13" t="s">
        <v>15</v>
      </c>
      <c r="Z10" s="13" t="s">
        <v>14</v>
      </c>
      <c r="AA10" s="13" t="s">
        <v>14</v>
      </c>
      <c r="AB10" s="13" t="s">
        <v>14</v>
      </c>
      <c r="AC10" s="13" t="s">
        <v>14</v>
      </c>
      <c r="AD10" s="13" t="s">
        <v>15</v>
      </c>
      <c r="AE10" s="13" t="s">
        <v>15</v>
      </c>
      <c r="AF10" s="13" t="s">
        <v>14</v>
      </c>
      <c r="AG10" s="13" t="s">
        <v>14</v>
      </c>
      <c r="AH10" s="13" t="s">
        <v>14</v>
      </c>
      <c r="AI10" s="13" t="s">
        <v>14</v>
      </c>
      <c r="AJ10" s="13" t="s">
        <v>15</v>
      </c>
      <c r="AK10" s="13" t="s">
        <v>15</v>
      </c>
      <c r="AL10" s="13" t="s">
        <v>14</v>
      </c>
      <c r="AM10" s="13" t="s">
        <v>14</v>
      </c>
      <c r="AN10" s="13" t="s">
        <v>14</v>
      </c>
      <c r="AO10" s="13" t="s">
        <v>14</v>
      </c>
      <c r="AP10" s="13" t="s">
        <v>15</v>
      </c>
      <c r="AQ10" s="13" t="s">
        <v>15</v>
      </c>
      <c r="AR10" s="13" t="s">
        <v>14</v>
      </c>
      <c r="AS10" s="13" t="s">
        <v>14</v>
      </c>
      <c r="AT10" s="13" t="s">
        <v>12</v>
      </c>
      <c r="AU10" s="13" t="s">
        <v>12</v>
      </c>
      <c r="AV10" s="13" t="s">
        <v>15</v>
      </c>
      <c r="AW10" s="13" t="s">
        <v>15</v>
      </c>
      <c r="AX10" s="13" t="s">
        <v>12</v>
      </c>
      <c r="AY10" s="13" t="s">
        <v>12</v>
      </c>
      <c r="AZ10" s="13" t="s">
        <v>17</v>
      </c>
      <c r="BA10" s="13" t="s">
        <v>12</v>
      </c>
      <c r="BB10" s="13" t="s">
        <v>12</v>
      </c>
      <c r="BC10" s="13" t="s">
        <v>13</v>
      </c>
      <c r="IE10" s="15"/>
      <c r="IF10" s="15"/>
      <c r="IG10" s="15"/>
      <c r="IH10" s="15"/>
      <c r="II10" s="15"/>
    </row>
    <row r="11" spans="1:243" s="14" customFormat="1" ht="94.5" customHeight="1">
      <c r="A11" s="13" t="s">
        <v>0</v>
      </c>
      <c r="B11" s="13" t="s">
        <v>18</v>
      </c>
      <c r="C11" s="13" t="s">
        <v>1</v>
      </c>
      <c r="D11" s="13" t="s">
        <v>19</v>
      </c>
      <c r="E11" s="13" t="s">
        <v>20</v>
      </c>
      <c r="F11" s="13" t="s">
        <v>145</v>
      </c>
      <c r="G11" s="13"/>
      <c r="H11" s="13"/>
      <c r="I11" s="13" t="s">
        <v>21</v>
      </c>
      <c r="J11" s="13" t="s">
        <v>22</v>
      </c>
      <c r="K11" s="13" t="s">
        <v>23</v>
      </c>
      <c r="L11" s="13" t="s">
        <v>24</v>
      </c>
      <c r="M11" s="16" t="s">
        <v>146</v>
      </c>
      <c r="N11" s="13" t="s">
        <v>25</v>
      </c>
      <c r="O11" s="13" t="s">
        <v>26</v>
      </c>
      <c r="P11" s="13" t="s">
        <v>27</v>
      </c>
      <c r="Q11" s="13" t="s">
        <v>28</v>
      </c>
      <c r="R11" s="13"/>
      <c r="S11" s="13"/>
      <c r="T11" s="13" t="s">
        <v>29</v>
      </c>
      <c r="U11" s="13" t="s">
        <v>30</v>
      </c>
      <c r="V11" s="13" t="s">
        <v>31</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68" t="s">
        <v>159</v>
      </c>
      <c r="BB11" s="17" t="s">
        <v>32</v>
      </c>
      <c r="BC11" s="17" t="s">
        <v>33</v>
      </c>
      <c r="IE11" s="15"/>
      <c r="IF11" s="15"/>
      <c r="IG11" s="15"/>
      <c r="IH11" s="15"/>
      <c r="II11" s="15"/>
    </row>
    <row r="12" spans="1:243" s="14" customFormat="1" ht="15">
      <c r="A12" s="18">
        <v>1</v>
      </c>
      <c r="B12" s="18">
        <v>2</v>
      </c>
      <c r="C12" s="18">
        <v>3</v>
      </c>
      <c r="D12" s="18">
        <v>4</v>
      </c>
      <c r="E12" s="18">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3</v>
      </c>
      <c r="BB12" s="18">
        <v>54</v>
      </c>
      <c r="BC12" s="18">
        <v>4</v>
      </c>
      <c r="IE12" s="15"/>
      <c r="IF12" s="15"/>
      <c r="IG12" s="15"/>
      <c r="IH12" s="15"/>
      <c r="II12" s="15"/>
    </row>
    <row r="13" spans="1:243" s="32" customFormat="1" ht="18.75" customHeight="1">
      <c r="A13" s="19">
        <v>1.01</v>
      </c>
      <c r="B13" s="31" t="s">
        <v>147</v>
      </c>
      <c r="C13" s="21" t="s">
        <v>148</v>
      </c>
      <c r="D13" s="64">
        <v>1</v>
      </c>
      <c r="E13" s="23" t="s">
        <v>38</v>
      </c>
      <c r="F13" s="65"/>
      <c r="G13" s="34"/>
      <c r="H13" s="24"/>
      <c r="I13" s="22" t="s">
        <v>39</v>
      </c>
      <c r="J13" s="25">
        <f>IF(I13="Less(-)",-1,1)</f>
        <v>1</v>
      </c>
      <c r="K13" s="26" t="s">
        <v>48</v>
      </c>
      <c r="L13" s="26" t="s">
        <v>7</v>
      </c>
      <c r="M13" s="66">
        <f>N13</f>
        <v>0</v>
      </c>
      <c r="N13" s="84">
        <f>'Schedule A'!BA25</f>
        <v>0</v>
      </c>
      <c r="O13" s="84"/>
      <c r="P13" s="85"/>
      <c r="Q13" s="84"/>
      <c r="R13" s="84"/>
      <c r="S13" s="86"/>
      <c r="T13" s="87"/>
      <c r="U13" s="87"/>
      <c r="V13" s="87"/>
      <c r="W13" s="87"/>
      <c r="X13" s="87"/>
      <c r="Y13" s="87"/>
      <c r="Z13" s="87"/>
      <c r="AA13" s="87"/>
      <c r="AB13" s="87"/>
      <c r="AC13" s="87"/>
      <c r="AD13" s="87"/>
      <c r="AE13" s="87"/>
      <c r="AF13" s="87"/>
      <c r="AG13" s="87"/>
      <c r="AH13" s="87"/>
      <c r="AI13" s="87"/>
      <c r="AJ13" s="87"/>
      <c r="AK13" s="87"/>
      <c r="AL13" s="87"/>
      <c r="AM13" s="87"/>
      <c r="AN13" s="87"/>
      <c r="AO13" s="87"/>
      <c r="AP13" s="87"/>
      <c r="AQ13" s="87"/>
      <c r="AR13" s="87"/>
      <c r="AS13" s="87"/>
      <c r="AT13" s="87"/>
      <c r="AU13" s="87"/>
      <c r="AV13" s="87"/>
      <c r="AW13" s="87"/>
      <c r="AX13" s="87"/>
      <c r="AY13" s="87"/>
      <c r="AZ13" s="87"/>
      <c r="BA13" s="88">
        <f>'Schedule A'!BA25</f>
        <v>0</v>
      </c>
      <c r="BB13" s="88">
        <f>BA13</f>
        <v>0</v>
      </c>
      <c r="BC13" s="31" t="str">
        <f>SpellNumber(L13,BB13)</f>
        <v>INR Zero Only</v>
      </c>
      <c r="IE13" s="33">
        <v>1.01</v>
      </c>
      <c r="IF13" s="33" t="s">
        <v>40</v>
      </c>
      <c r="IG13" s="33" t="s">
        <v>36</v>
      </c>
      <c r="IH13" s="33">
        <v>123.223</v>
      </c>
      <c r="II13" s="33" t="s">
        <v>38</v>
      </c>
    </row>
    <row r="14" spans="1:243" s="32" customFormat="1" ht="18.75" customHeight="1">
      <c r="A14" s="19">
        <v>1.02</v>
      </c>
      <c r="B14" s="31" t="s">
        <v>157</v>
      </c>
      <c r="C14" s="21" t="s">
        <v>59</v>
      </c>
      <c r="D14" s="64">
        <v>1</v>
      </c>
      <c r="E14" s="23" t="s">
        <v>38</v>
      </c>
      <c r="F14" s="65"/>
      <c r="G14" s="34"/>
      <c r="H14" s="34"/>
      <c r="I14" s="22" t="s">
        <v>39</v>
      </c>
      <c r="J14" s="25">
        <f>IF(I14="Less(-)",-1,1)</f>
        <v>1</v>
      </c>
      <c r="K14" s="26" t="s">
        <v>48</v>
      </c>
      <c r="L14" s="26" t="s">
        <v>7</v>
      </c>
      <c r="M14" s="66">
        <f>N14</f>
        <v>0</v>
      </c>
      <c r="N14" s="84">
        <f>'Schedule B'!BA68</f>
        <v>0</v>
      </c>
      <c r="O14" s="84"/>
      <c r="P14" s="85"/>
      <c r="Q14" s="84"/>
      <c r="R14" s="84"/>
      <c r="S14" s="86"/>
      <c r="T14" s="87"/>
      <c r="U14" s="87"/>
      <c r="V14" s="87"/>
      <c r="W14" s="87"/>
      <c r="X14" s="87"/>
      <c r="Y14" s="87"/>
      <c r="Z14" s="87"/>
      <c r="AA14" s="87"/>
      <c r="AB14" s="87"/>
      <c r="AC14" s="87"/>
      <c r="AD14" s="87"/>
      <c r="AE14" s="87"/>
      <c r="AF14" s="87"/>
      <c r="AG14" s="87"/>
      <c r="AH14" s="87"/>
      <c r="AI14" s="87"/>
      <c r="AJ14" s="87"/>
      <c r="AK14" s="87"/>
      <c r="AL14" s="87"/>
      <c r="AM14" s="87"/>
      <c r="AN14" s="87"/>
      <c r="AO14" s="87"/>
      <c r="AP14" s="87"/>
      <c r="AQ14" s="87"/>
      <c r="AR14" s="87"/>
      <c r="AS14" s="87"/>
      <c r="AT14" s="87"/>
      <c r="AU14" s="87"/>
      <c r="AV14" s="87"/>
      <c r="AW14" s="87"/>
      <c r="AX14" s="87"/>
      <c r="AY14" s="87"/>
      <c r="AZ14" s="87"/>
      <c r="BA14" s="88">
        <f>'Schedule B'!BA68</f>
        <v>0</v>
      </c>
      <c r="BB14" s="88">
        <f>BA14</f>
        <v>0</v>
      </c>
      <c r="BC14" s="31" t="str">
        <f>SpellNumber(L14,BB14)</f>
        <v>INR Zero Only</v>
      </c>
      <c r="IE14" s="33">
        <v>1.02</v>
      </c>
      <c r="IF14" s="33" t="s">
        <v>41</v>
      </c>
      <c r="IG14" s="33" t="s">
        <v>149</v>
      </c>
      <c r="IH14" s="33">
        <v>213</v>
      </c>
      <c r="II14" s="33" t="s">
        <v>38</v>
      </c>
    </row>
    <row r="15" spans="1:243" s="32" customFormat="1" ht="18.75" customHeight="1">
      <c r="A15" s="19">
        <v>1.03</v>
      </c>
      <c r="B15" s="31" t="s">
        <v>158</v>
      </c>
      <c r="C15" s="21" t="s">
        <v>60</v>
      </c>
      <c r="D15" s="64">
        <v>1</v>
      </c>
      <c r="E15" s="23" t="s">
        <v>38</v>
      </c>
      <c r="F15" s="65"/>
      <c r="G15" s="34"/>
      <c r="H15" s="34"/>
      <c r="I15" s="22" t="s">
        <v>39</v>
      </c>
      <c r="J15" s="25">
        <f>IF(I15="Less(-)",-1,1)</f>
        <v>1</v>
      </c>
      <c r="K15" s="26" t="s">
        <v>48</v>
      </c>
      <c r="L15" s="26" t="s">
        <v>7</v>
      </c>
      <c r="M15" s="66">
        <f>N15</f>
        <v>0</v>
      </c>
      <c r="N15" s="84">
        <f>'Schedule C'!BA19</f>
        <v>0</v>
      </c>
      <c r="O15" s="84"/>
      <c r="P15" s="85"/>
      <c r="Q15" s="84"/>
      <c r="R15" s="84"/>
      <c r="S15" s="86"/>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8">
        <f>'Schedule C'!BA19</f>
        <v>0</v>
      </c>
      <c r="BB15" s="88">
        <f>BA15</f>
        <v>0</v>
      </c>
      <c r="BC15" s="31" t="str">
        <f>SpellNumber(L15,BB15)</f>
        <v>INR Zero Only</v>
      </c>
      <c r="IE15" s="33">
        <v>2</v>
      </c>
      <c r="IF15" s="33" t="s">
        <v>35</v>
      </c>
      <c r="IG15" s="33" t="s">
        <v>150</v>
      </c>
      <c r="IH15" s="33">
        <v>10</v>
      </c>
      <c r="II15" s="33" t="s">
        <v>38</v>
      </c>
    </row>
    <row r="16" spans="1:243" s="32" customFormat="1" ht="33" customHeight="1">
      <c r="A16" s="35" t="s">
        <v>46</v>
      </c>
      <c r="B16" s="36"/>
      <c r="C16" s="37"/>
      <c r="D16" s="38"/>
      <c r="E16" s="38"/>
      <c r="F16" s="38"/>
      <c r="G16" s="38"/>
      <c r="H16" s="39"/>
      <c r="I16" s="39"/>
      <c r="J16" s="39"/>
      <c r="K16" s="39"/>
      <c r="L16" s="40"/>
      <c r="M16" s="41"/>
      <c r="N16" s="41"/>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1"/>
      <c r="AR16" s="41"/>
      <c r="AS16" s="41"/>
      <c r="AT16" s="41"/>
      <c r="AU16" s="41"/>
      <c r="AV16" s="41"/>
      <c r="AW16" s="41"/>
      <c r="AX16" s="41"/>
      <c r="AY16" s="41"/>
      <c r="AZ16" s="41"/>
      <c r="BA16" s="67">
        <f>SUM(BA13:BA15)</f>
        <v>0</v>
      </c>
      <c r="BB16" s="67">
        <f>SUM(BB13:BB15)</f>
        <v>0</v>
      </c>
      <c r="BC16" s="31" t="str">
        <f>SpellNumber($E$2,BB16)</f>
        <v>INR Zero Only</v>
      </c>
      <c r="IE16" s="33">
        <v>4</v>
      </c>
      <c r="IF16" s="33" t="s">
        <v>41</v>
      </c>
      <c r="IG16" s="33" t="s">
        <v>45</v>
      </c>
      <c r="IH16" s="33">
        <v>10</v>
      </c>
      <c r="II16" s="33" t="s">
        <v>38</v>
      </c>
    </row>
    <row r="17" spans="1:243" s="51" customFormat="1" ht="39" customHeight="1" hidden="1">
      <c r="A17" s="36" t="s">
        <v>50</v>
      </c>
      <c r="B17" s="42"/>
      <c r="C17" s="43"/>
      <c r="D17" s="44"/>
      <c r="E17" s="45" t="s">
        <v>47</v>
      </c>
      <c r="F17" s="58"/>
      <c r="G17" s="46"/>
      <c r="H17" s="47"/>
      <c r="I17" s="47"/>
      <c r="J17" s="47"/>
      <c r="K17" s="48"/>
      <c r="L17" s="49"/>
      <c r="M17" s="50"/>
      <c r="O17" s="32"/>
      <c r="P17" s="32"/>
      <c r="Q17" s="32"/>
      <c r="R17" s="32"/>
      <c r="S17" s="32"/>
      <c r="BA17" s="56">
        <f>IF(ISBLANK(F17),0,IF(E17="Excess (+)",ROUND(BA16+(BA16*F17),2),IF(E17="Less (-)",ROUND(BA16+(BA16*F17*(-1)),2),0)))</f>
        <v>0</v>
      </c>
      <c r="BB17" s="57">
        <f>ROUND(BA17,0)</f>
        <v>0</v>
      </c>
      <c r="BC17" s="31" t="str">
        <f>SpellNumber(L17,BB17)</f>
        <v> Zero Only</v>
      </c>
      <c r="IE17" s="52"/>
      <c r="IF17" s="52"/>
      <c r="IG17" s="52"/>
      <c r="IH17" s="52"/>
      <c r="II17" s="52"/>
    </row>
    <row r="18" spans="1:243" s="51" customFormat="1" ht="51" customHeight="1">
      <c r="A18" s="35" t="s">
        <v>49</v>
      </c>
      <c r="B18" s="35"/>
      <c r="C18" s="93" t="str">
        <f>SpellNumber($E$2,BB16)</f>
        <v>INR Zero Only</v>
      </c>
      <c r="D18" s="94"/>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4"/>
      <c r="BA18" s="94"/>
      <c r="BB18" s="94"/>
      <c r="BC18" s="95"/>
      <c r="IE18" s="52"/>
      <c r="IF18" s="52"/>
      <c r="IG18" s="52"/>
      <c r="IH18" s="52"/>
      <c r="II18" s="52"/>
    </row>
    <row r="19" spans="3:243" s="14" customFormat="1" ht="15">
      <c r="C19" s="53"/>
      <c r="D19" s="53"/>
      <c r="E19" s="53"/>
      <c r="F19" s="53"/>
      <c r="G19" s="53"/>
      <c r="H19" s="53"/>
      <c r="I19" s="53"/>
      <c r="J19" s="53"/>
      <c r="K19" s="53"/>
      <c r="L19" s="53"/>
      <c r="M19" s="53"/>
      <c r="O19" s="53"/>
      <c r="BA19" s="53"/>
      <c r="BC19" s="53"/>
      <c r="IE19" s="15"/>
      <c r="IF19" s="15"/>
      <c r="IG19" s="15"/>
      <c r="IH19" s="15"/>
      <c r="II19" s="15"/>
    </row>
  </sheetData>
  <sheetProtection password="CF6A" sheet="1" objects="1" scenarios="1"/>
  <mergeCells count="8">
    <mergeCell ref="A9:BC9"/>
    <mergeCell ref="C18:BC18"/>
    <mergeCell ref="A1:L1"/>
    <mergeCell ref="A4:BC4"/>
    <mergeCell ref="A5:BC5"/>
    <mergeCell ref="A6:BC6"/>
    <mergeCell ref="A7:BC7"/>
    <mergeCell ref="B8:BC8"/>
  </mergeCells>
  <dataValidations count="21">
    <dataValidation type="decimal" allowBlank="1" showInputMessage="1" showErrorMessage="1" promptTitle="Quantity" prompt="Please enter the Quantity for this item. " errorTitle="Invalid Entry" error="Only Numeric Values are allowed. " sqref="F13:F15 D13:D15">
      <formula1>0</formula1>
      <formula2>999999999999999</formula2>
    </dataValidation>
    <dataValidation allowBlank="1" showInputMessage="1" showErrorMessage="1" promptTitle="Units" prompt="Please enter Units in text" sqref="E13:E15"/>
    <dataValidation type="decimal" allowBlank="1" showInputMessage="1" showErrorMessage="1" promptTitle="Rate Entry" prompt="Please enter the Inspection Charges in Rupees for this item. " errorTitle="Invaid Entry" error="Only Numeric Values are allowed. " sqref="Q13:Q1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5">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15">
      <formula1>0</formula1>
      <formula2>999999999999999</formula2>
    </dataValidation>
    <dataValidation allowBlank="1" showInputMessage="1" showErrorMessage="1" promptTitle="Itemcode/Make" prompt="Please enter text" sqref="C13:C15"/>
    <dataValidation type="decimal" allowBlank="1" showInputMessage="1" showErrorMessage="1" errorTitle="Invalid Entry" error="Only Numeric Values are allowed. " sqref="A13:A15">
      <formula1>0</formula1>
      <formula2>999999999999999</formula2>
    </dataValidation>
    <dataValidation type="list" showInputMessage="1" showErrorMessage="1" sqref="I13:I15">
      <formula1>"Excess(+), Less(-)"</formula1>
    </dataValidation>
    <dataValidation allowBlank="1" showInputMessage="1" showErrorMessage="1" promptTitle="Addition / Deduction" prompt="Please Choose the correct One" sqref="J13:J15"/>
    <dataValidation type="decimal" allowBlank="1" showInputMessage="1" showErrorMessage="1" promptTitle="Rate Entry" prompt="Please enter Basic Rate in Rupees for this item. " errorTitle="Invaid Entry" error="Only Numeric Values are allowed. " sqref="M13:M15">
      <formula1>0</formula1>
      <formula2>999999999999999</formula2>
    </dataValidation>
    <dataValidation type="list" allowBlank="1" showInputMessage="1" showErrorMessage="1" sqref="K13:K15">
      <formula1>"Partial Conversion, Full Conversion"</formula1>
    </dataValidation>
    <dataValidation type="list" allowBlank="1" showInputMessage="1" showErrorMessage="1" sqref="C2">
      <formula1>"Normal, SingleWindow, Alternate"</formula1>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7">
      <formula1>IF(E17&lt;&gt;"Select",0,-1)</formula1>
      <formula2>IF(E17&lt;&gt;"Select",99.99,-1)</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7">
      <formula1>0</formula1>
      <formula2>IF(E17&lt;&gt;"Select",99.9,0)</formula2>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decimal" allowBlank="1" showInputMessage="1" showErrorMessage="1" promptTitle="Rate Entry" prompt="Please enter the Basic Price in Rupees for this item. " errorTitle="Invaid Entry" error="Only Numeric Values are allowed. " sqref="G13:H15">
      <formula1>0</formula1>
      <formula2>999999999999999</formula2>
    </dataValidation>
    <dataValidation type="list" showInputMessage="1" showErrorMessage="1" promptTitle="Less or Excess" prompt="Please select either LESS  ( - )  or  EXCESS  ( + )" errorTitle="Please enter valid values only" error="Please select either LESS ( - ) or  EXCESS  ( + )" sqref="E17">
      <formula1>IF(ISBLANK(F17),$A$3:$C$3,$B$3:$C$3)</formula1>
    </dataValidation>
    <dataValidation type="list" showInputMessage="1" showErrorMessage="1" promptTitle="Option C1 or D1" prompt="Please select the Option C1 or Option D1" errorTitle="Please enter valid values only" error="Please select the Option C1 or Option D1" sqref="D17">
      <formula1>"Select, Option C1, Option D1"</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7">
      <formula1>0</formula1>
      <formula2>99.9</formula2>
    </dataValidation>
    <dataValidation type="list" allowBlank="1" showInputMessage="1" showErrorMessage="1" sqref="L13:L15">
      <formula1>"INR"</formula1>
    </dataValidation>
  </dataValidations>
  <printOptions/>
  <pageMargins left="0.7" right="0.7" top="0.75" bottom="0.75" header="0.3" footer="0.3"/>
  <pageSetup orientation="portrait" paperSize="9" scale="68" r:id="rId2"/>
  <drawing r:id="rId1"/>
</worksheet>
</file>

<file path=xl/worksheets/sheet2.xml><?xml version="1.0" encoding="utf-8"?>
<worksheet xmlns="http://schemas.openxmlformats.org/spreadsheetml/2006/main" xmlns:r="http://schemas.openxmlformats.org/officeDocument/2006/relationships">
  <sheetPr codeName="Sheet21">
    <tabColor theme="4" tint="-0.4999699890613556"/>
  </sheetPr>
  <dimension ref="A1:II28"/>
  <sheetViews>
    <sheetView showGridLines="0" zoomScale="70" zoomScaleNormal="70" zoomScaleSheetLayoutView="82" zoomScalePageLayoutView="0" workbookViewId="0" topLeftCell="A1">
      <selection activeCell="A8" sqref="A8:IV8"/>
    </sheetView>
  </sheetViews>
  <sheetFormatPr defaultColWidth="9.140625" defaultRowHeight="15"/>
  <cols>
    <col min="1" max="1" width="14.57421875" style="53" customWidth="1"/>
    <col min="2" max="2" width="172.00390625" style="53" customWidth="1"/>
    <col min="3" max="3" width="10.140625" style="53" hidden="1" customWidth="1"/>
    <col min="4" max="4" width="14.57421875" style="53" customWidth="1"/>
    <col min="5" max="5" width="11.28125" style="53" customWidth="1"/>
    <col min="6" max="6" width="14.421875" style="53" hidden="1" customWidth="1"/>
    <col min="7" max="7" width="14.140625" style="53" hidden="1" customWidth="1"/>
    <col min="8" max="9" width="12.140625" style="53" hidden="1" customWidth="1"/>
    <col min="10" max="10" width="9.00390625" style="53" hidden="1" customWidth="1"/>
    <col min="11" max="11" width="19.57421875" style="53" hidden="1" customWidth="1"/>
    <col min="12" max="12" width="14.28125" style="53" hidden="1" customWidth="1"/>
    <col min="13" max="13" width="19.00390625" style="53" customWidth="1"/>
    <col min="14" max="14" width="15.28125" style="54" hidden="1" customWidth="1"/>
    <col min="15" max="15" width="14.28125" style="53" hidden="1" customWidth="1"/>
    <col min="16" max="16" width="17.28125" style="53" hidden="1" customWidth="1"/>
    <col min="17" max="17" width="18.421875" style="53" hidden="1" customWidth="1"/>
    <col min="18" max="18" width="17.421875" style="53" hidden="1" customWidth="1"/>
    <col min="19" max="19" width="14.7109375" style="53" hidden="1" customWidth="1"/>
    <col min="20" max="20" width="14.8515625" style="53" hidden="1" customWidth="1"/>
    <col min="21" max="21" width="16.421875" style="53" hidden="1" customWidth="1"/>
    <col min="22" max="22" width="13.00390625" style="53" hidden="1" customWidth="1"/>
    <col min="23" max="51" width="9.140625" style="53" hidden="1" customWidth="1"/>
    <col min="52" max="52" width="10.28125" style="53" hidden="1" customWidth="1"/>
    <col min="53" max="53" width="20.28125" style="53" customWidth="1"/>
    <col min="54" max="54" width="18.8515625" style="53" hidden="1" customWidth="1"/>
    <col min="55" max="55" width="43.57421875" style="53" customWidth="1"/>
    <col min="56" max="238" width="9.140625" style="53" customWidth="1"/>
    <col min="239" max="243" width="9.140625" style="55" customWidth="1"/>
    <col min="244" max="16384" width="9.140625" style="53" customWidth="1"/>
  </cols>
  <sheetData>
    <row r="1" spans="1:243" s="1" customFormat="1" ht="25.5" customHeight="1">
      <c r="A1" s="96" t="s">
        <v>141</v>
      </c>
      <c r="B1" s="96"/>
      <c r="C1" s="96"/>
      <c r="D1" s="96"/>
      <c r="E1" s="96"/>
      <c r="F1" s="96"/>
      <c r="G1" s="96"/>
      <c r="H1" s="96"/>
      <c r="I1" s="96"/>
      <c r="J1" s="96"/>
      <c r="K1" s="96"/>
      <c r="L1" s="96"/>
      <c r="O1" s="2"/>
      <c r="P1" s="2"/>
      <c r="Q1" s="3"/>
      <c r="IE1" s="3"/>
      <c r="IF1" s="3"/>
      <c r="IG1" s="3"/>
      <c r="IH1" s="3"/>
      <c r="II1" s="3"/>
    </row>
    <row r="2" spans="1:17" s="1" customFormat="1" ht="25.5" customHeight="1" hidden="1">
      <c r="A2" s="4" t="s">
        <v>3</v>
      </c>
      <c r="B2" s="4" t="s">
        <v>4</v>
      </c>
      <c r="C2" s="59" t="s">
        <v>5</v>
      </c>
      <c r="D2" s="59" t="s">
        <v>6</v>
      </c>
      <c r="E2" s="4" t="s">
        <v>7</v>
      </c>
      <c r="J2" s="5"/>
      <c r="K2" s="5"/>
      <c r="L2" s="5"/>
      <c r="O2" s="2"/>
      <c r="P2" s="2"/>
      <c r="Q2" s="3"/>
    </row>
    <row r="3" spans="1:243" s="1" customFormat="1" ht="30" customHeight="1" hidden="1">
      <c r="A3" s="1" t="s">
        <v>8</v>
      </c>
      <c r="C3" s="1" t="s">
        <v>9</v>
      </c>
      <c r="IE3" s="3"/>
      <c r="IF3" s="3"/>
      <c r="IG3" s="3"/>
      <c r="IH3" s="3"/>
      <c r="II3" s="3"/>
    </row>
    <row r="4" spans="1:243" s="6" customFormat="1" ht="30.75" customHeight="1">
      <c r="A4" s="97" t="s">
        <v>56</v>
      </c>
      <c r="B4" s="97"/>
      <c r="C4" s="97"/>
      <c r="D4" s="97"/>
      <c r="E4" s="97"/>
      <c r="F4" s="97"/>
      <c r="G4" s="97"/>
      <c r="H4" s="97"/>
      <c r="I4" s="97"/>
      <c r="J4" s="97"/>
      <c r="K4" s="97"/>
      <c r="L4" s="97"/>
      <c r="M4" s="97"/>
      <c r="N4" s="97"/>
      <c r="O4" s="97"/>
      <c r="P4" s="97"/>
      <c r="Q4" s="97"/>
      <c r="R4" s="97"/>
      <c r="S4" s="97"/>
      <c r="T4" s="97"/>
      <c r="U4" s="97"/>
      <c r="V4" s="97"/>
      <c r="W4" s="97"/>
      <c r="X4" s="97"/>
      <c r="Y4" s="97"/>
      <c r="Z4" s="97"/>
      <c r="AA4" s="97"/>
      <c r="AB4" s="97"/>
      <c r="AC4" s="97"/>
      <c r="AD4" s="97"/>
      <c r="AE4" s="97"/>
      <c r="AF4" s="97"/>
      <c r="AG4" s="97"/>
      <c r="AH4" s="97"/>
      <c r="AI4" s="97"/>
      <c r="AJ4" s="97"/>
      <c r="AK4" s="97"/>
      <c r="AL4" s="97"/>
      <c r="AM4" s="97"/>
      <c r="AN4" s="97"/>
      <c r="AO4" s="97"/>
      <c r="AP4" s="97"/>
      <c r="AQ4" s="97"/>
      <c r="AR4" s="97"/>
      <c r="AS4" s="97"/>
      <c r="AT4" s="97"/>
      <c r="AU4" s="97"/>
      <c r="AV4" s="97"/>
      <c r="AW4" s="97"/>
      <c r="AX4" s="97"/>
      <c r="AY4" s="97"/>
      <c r="AZ4" s="97"/>
      <c r="BA4" s="97"/>
      <c r="BB4" s="97"/>
      <c r="BC4" s="97"/>
      <c r="IE4" s="7"/>
      <c r="IF4" s="7"/>
      <c r="IG4" s="7"/>
      <c r="IH4" s="7"/>
      <c r="II4" s="7"/>
    </row>
    <row r="5" spans="1:243" s="6" customFormat="1" ht="30.75" customHeight="1">
      <c r="A5" s="97" t="s">
        <v>152</v>
      </c>
      <c r="B5" s="97"/>
      <c r="C5" s="97"/>
      <c r="D5" s="97"/>
      <c r="E5" s="97"/>
      <c r="F5" s="97"/>
      <c r="G5" s="97"/>
      <c r="H5" s="97"/>
      <c r="I5" s="97"/>
      <c r="J5" s="97"/>
      <c r="K5" s="97"/>
      <c r="L5" s="97"/>
      <c r="M5" s="97"/>
      <c r="N5" s="97"/>
      <c r="O5" s="97"/>
      <c r="P5" s="97"/>
      <c r="Q5" s="97"/>
      <c r="R5" s="97"/>
      <c r="S5" s="97"/>
      <c r="T5" s="97"/>
      <c r="U5" s="97"/>
      <c r="V5" s="97"/>
      <c r="W5" s="97"/>
      <c r="X5" s="97"/>
      <c r="Y5" s="97"/>
      <c r="Z5" s="97"/>
      <c r="AA5" s="97"/>
      <c r="AB5" s="97"/>
      <c r="AC5" s="97"/>
      <c r="AD5" s="97"/>
      <c r="AE5" s="97"/>
      <c r="AF5" s="97"/>
      <c r="AG5" s="97"/>
      <c r="AH5" s="97"/>
      <c r="AI5" s="97"/>
      <c r="AJ5" s="97"/>
      <c r="AK5" s="97"/>
      <c r="AL5" s="97"/>
      <c r="AM5" s="97"/>
      <c r="AN5" s="97"/>
      <c r="AO5" s="97"/>
      <c r="AP5" s="97"/>
      <c r="AQ5" s="97"/>
      <c r="AR5" s="97"/>
      <c r="AS5" s="97"/>
      <c r="AT5" s="97"/>
      <c r="AU5" s="97"/>
      <c r="AV5" s="97"/>
      <c r="AW5" s="97"/>
      <c r="AX5" s="97"/>
      <c r="AY5" s="97"/>
      <c r="AZ5" s="97"/>
      <c r="BA5" s="97"/>
      <c r="BB5" s="97"/>
      <c r="BC5" s="97"/>
      <c r="IE5" s="7"/>
      <c r="IF5" s="7"/>
      <c r="IG5" s="7"/>
      <c r="IH5" s="7"/>
      <c r="II5" s="7"/>
    </row>
    <row r="6" spans="1:243" s="6" customFormat="1" ht="30.75" customHeight="1">
      <c r="A6" s="97" t="s">
        <v>154</v>
      </c>
      <c r="B6" s="97"/>
      <c r="C6" s="97"/>
      <c r="D6" s="97"/>
      <c r="E6" s="97"/>
      <c r="F6" s="97"/>
      <c r="G6" s="97"/>
      <c r="H6" s="97"/>
      <c r="I6" s="97"/>
      <c r="J6" s="97"/>
      <c r="K6" s="97"/>
      <c r="L6" s="97"/>
      <c r="M6" s="97"/>
      <c r="N6" s="97"/>
      <c r="O6" s="97"/>
      <c r="P6" s="97"/>
      <c r="Q6" s="97"/>
      <c r="R6" s="97"/>
      <c r="S6" s="97"/>
      <c r="T6" s="97"/>
      <c r="U6" s="97"/>
      <c r="V6" s="97"/>
      <c r="W6" s="97"/>
      <c r="X6" s="97"/>
      <c r="Y6" s="97"/>
      <c r="Z6" s="97"/>
      <c r="AA6" s="97"/>
      <c r="AB6" s="97"/>
      <c r="AC6" s="97"/>
      <c r="AD6" s="97"/>
      <c r="AE6" s="97"/>
      <c r="AF6" s="97"/>
      <c r="AG6" s="97"/>
      <c r="AH6" s="97"/>
      <c r="AI6" s="97"/>
      <c r="AJ6" s="97"/>
      <c r="AK6" s="97"/>
      <c r="AL6" s="97"/>
      <c r="AM6" s="97"/>
      <c r="AN6" s="97"/>
      <c r="AO6" s="97"/>
      <c r="AP6" s="97"/>
      <c r="AQ6" s="97"/>
      <c r="AR6" s="97"/>
      <c r="AS6" s="97"/>
      <c r="AT6" s="97"/>
      <c r="AU6" s="97"/>
      <c r="AV6" s="97"/>
      <c r="AW6" s="97"/>
      <c r="AX6" s="97"/>
      <c r="AY6" s="97"/>
      <c r="AZ6" s="97"/>
      <c r="BA6" s="97"/>
      <c r="BB6" s="97"/>
      <c r="BC6" s="97"/>
      <c r="IE6" s="7"/>
      <c r="IF6" s="7"/>
      <c r="IG6" s="7"/>
      <c r="IH6" s="7"/>
      <c r="II6" s="7"/>
    </row>
    <row r="7" spans="1:243" s="6" customFormat="1" ht="29.25" customHeight="1" hidden="1">
      <c r="A7" s="98" t="s">
        <v>10</v>
      </c>
      <c r="B7" s="98"/>
      <c r="C7" s="98"/>
      <c r="D7" s="98"/>
      <c r="E7" s="98"/>
      <c r="F7" s="98"/>
      <c r="G7" s="98"/>
      <c r="H7" s="98"/>
      <c r="I7" s="98"/>
      <c r="J7" s="98"/>
      <c r="K7" s="98"/>
      <c r="L7" s="98"/>
      <c r="M7" s="98"/>
      <c r="N7" s="98"/>
      <c r="O7" s="98"/>
      <c r="P7" s="98"/>
      <c r="Q7" s="98"/>
      <c r="R7" s="98"/>
      <c r="S7" s="98"/>
      <c r="T7" s="98"/>
      <c r="U7" s="98"/>
      <c r="V7" s="98"/>
      <c r="W7" s="98"/>
      <c r="X7" s="98"/>
      <c r="Y7" s="98"/>
      <c r="Z7" s="98"/>
      <c r="AA7" s="98"/>
      <c r="AB7" s="98"/>
      <c r="AC7" s="98"/>
      <c r="AD7" s="98"/>
      <c r="AE7" s="98"/>
      <c r="AF7" s="98"/>
      <c r="AG7" s="98"/>
      <c r="AH7" s="98"/>
      <c r="AI7" s="98"/>
      <c r="AJ7" s="98"/>
      <c r="AK7" s="98"/>
      <c r="AL7" s="98"/>
      <c r="AM7" s="98"/>
      <c r="AN7" s="98"/>
      <c r="AO7" s="98"/>
      <c r="AP7" s="98"/>
      <c r="AQ7" s="98"/>
      <c r="AR7" s="98"/>
      <c r="AS7" s="98"/>
      <c r="AT7" s="98"/>
      <c r="AU7" s="98"/>
      <c r="AV7" s="98"/>
      <c r="AW7" s="98"/>
      <c r="AX7" s="98"/>
      <c r="AY7" s="98"/>
      <c r="AZ7" s="98"/>
      <c r="BA7" s="98"/>
      <c r="BB7" s="98"/>
      <c r="BC7" s="98"/>
      <c r="IE7" s="7"/>
      <c r="IF7" s="7"/>
      <c r="IG7" s="7"/>
      <c r="IH7" s="7"/>
      <c r="II7" s="7"/>
    </row>
    <row r="8" spans="1:243" s="9" customFormat="1" ht="87" customHeight="1" hidden="1">
      <c r="A8" s="8" t="s">
        <v>51</v>
      </c>
      <c r="B8" s="102">
        <f>BoQ1!B8</f>
        <v>0</v>
      </c>
      <c r="C8" s="103"/>
      <c r="D8" s="103"/>
      <c r="E8" s="103"/>
      <c r="F8" s="103"/>
      <c r="G8" s="103"/>
      <c r="H8" s="103"/>
      <c r="I8" s="103"/>
      <c r="J8" s="103"/>
      <c r="K8" s="103"/>
      <c r="L8" s="103"/>
      <c r="M8" s="103"/>
      <c r="N8" s="103"/>
      <c r="O8" s="103"/>
      <c r="P8" s="103"/>
      <c r="Q8" s="103"/>
      <c r="R8" s="103"/>
      <c r="S8" s="103"/>
      <c r="T8" s="103"/>
      <c r="U8" s="103"/>
      <c r="V8" s="103"/>
      <c r="W8" s="103"/>
      <c r="X8" s="103"/>
      <c r="Y8" s="103"/>
      <c r="Z8" s="103"/>
      <c r="AA8" s="103"/>
      <c r="AB8" s="103"/>
      <c r="AC8" s="103"/>
      <c r="AD8" s="103"/>
      <c r="AE8" s="103"/>
      <c r="AF8" s="103"/>
      <c r="AG8" s="103"/>
      <c r="AH8" s="103"/>
      <c r="AI8" s="103"/>
      <c r="AJ8" s="103"/>
      <c r="AK8" s="103"/>
      <c r="AL8" s="103"/>
      <c r="AM8" s="103"/>
      <c r="AN8" s="103"/>
      <c r="AO8" s="103"/>
      <c r="AP8" s="103"/>
      <c r="AQ8" s="103"/>
      <c r="AR8" s="103"/>
      <c r="AS8" s="103"/>
      <c r="AT8" s="103"/>
      <c r="AU8" s="103"/>
      <c r="AV8" s="103"/>
      <c r="AW8" s="103"/>
      <c r="AX8" s="103"/>
      <c r="AY8" s="103"/>
      <c r="AZ8" s="103"/>
      <c r="BA8" s="103"/>
      <c r="BB8" s="103"/>
      <c r="BC8" s="104"/>
      <c r="IE8" s="10"/>
      <c r="IF8" s="10"/>
      <c r="IG8" s="10"/>
      <c r="IH8" s="10"/>
      <c r="II8" s="10"/>
    </row>
    <row r="9" spans="1:243" s="11" customFormat="1" ht="61.5" customHeight="1">
      <c r="A9" s="90" t="s">
        <v>11</v>
      </c>
      <c r="B9" s="91"/>
      <c r="C9" s="91"/>
      <c r="D9" s="91"/>
      <c r="E9" s="91"/>
      <c r="F9" s="91"/>
      <c r="G9" s="91"/>
      <c r="H9" s="91"/>
      <c r="I9" s="91"/>
      <c r="J9" s="91"/>
      <c r="K9" s="91"/>
      <c r="L9" s="91"/>
      <c r="M9" s="91"/>
      <c r="N9" s="91"/>
      <c r="O9" s="91"/>
      <c r="P9" s="91"/>
      <c r="Q9" s="91"/>
      <c r="R9" s="91"/>
      <c r="S9" s="91"/>
      <c r="T9" s="91"/>
      <c r="U9" s="91"/>
      <c r="V9" s="91"/>
      <c r="W9" s="91"/>
      <c r="X9" s="91"/>
      <c r="Y9" s="91"/>
      <c r="Z9" s="91"/>
      <c r="AA9" s="91"/>
      <c r="AB9" s="91"/>
      <c r="AC9" s="91"/>
      <c r="AD9" s="91"/>
      <c r="AE9" s="91"/>
      <c r="AF9" s="91"/>
      <c r="AG9" s="91"/>
      <c r="AH9" s="91"/>
      <c r="AI9" s="91"/>
      <c r="AJ9" s="91"/>
      <c r="AK9" s="91"/>
      <c r="AL9" s="91"/>
      <c r="AM9" s="91"/>
      <c r="AN9" s="91"/>
      <c r="AO9" s="91"/>
      <c r="AP9" s="91"/>
      <c r="AQ9" s="91"/>
      <c r="AR9" s="91"/>
      <c r="AS9" s="91"/>
      <c r="AT9" s="91"/>
      <c r="AU9" s="91"/>
      <c r="AV9" s="91"/>
      <c r="AW9" s="91"/>
      <c r="AX9" s="91"/>
      <c r="AY9" s="91"/>
      <c r="AZ9" s="91"/>
      <c r="BA9" s="91"/>
      <c r="BB9" s="91"/>
      <c r="BC9" s="92"/>
      <c r="IE9" s="12"/>
      <c r="IF9" s="12"/>
      <c r="IG9" s="12"/>
      <c r="IH9" s="12"/>
      <c r="II9" s="12"/>
    </row>
    <row r="10" spans="1:243" s="14" customFormat="1" ht="18.75" customHeight="1">
      <c r="A10" s="13" t="s">
        <v>12</v>
      </c>
      <c r="B10" s="13" t="s">
        <v>13</v>
      </c>
      <c r="C10" s="13" t="s">
        <v>13</v>
      </c>
      <c r="D10" s="13" t="s">
        <v>12</v>
      </c>
      <c r="E10" s="13" t="s">
        <v>13</v>
      </c>
      <c r="F10" s="13" t="s">
        <v>14</v>
      </c>
      <c r="G10" s="13" t="s">
        <v>14</v>
      </c>
      <c r="H10" s="13" t="s">
        <v>15</v>
      </c>
      <c r="I10" s="13" t="s">
        <v>13</v>
      </c>
      <c r="J10" s="13" t="s">
        <v>12</v>
      </c>
      <c r="K10" s="13" t="s">
        <v>16</v>
      </c>
      <c r="L10" s="13" t="s">
        <v>13</v>
      </c>
      <c r="M10" s="13" t="s">
        <v>12</v>
      </c>
      <c r="N10" s="13" t="s">
        <v>14</v>
      </c>
      <c r="O10" s="13" t="s">
        <v>14</v>
      </c>
      <c r="P10" s="13" t="s">
        <v>14</v>
      </c>
      <c r="Q10" s="13" t="s">
        <v>14</v>
      </c>
      <c r="R10" s="13" t="s">
        <v>15</v>
      </c>
      <c r="S10" s="13" t="s">
        <v>15</v>
      </c>
      <c r="T10" s="13" t="s">
        <v>14</v>
      </c>
      <c r="U10" s="13" t="s">
        <v>14</v>
      </c>
      <c r="V10" s="13" t="s">
        <v>14</v>
      </c>
      <c r="W10" s="13" t="s">
        <v>14</v>
      </c>
      <c r="X10" s="13" t="s">
        <v>15</v>
      </c>
      <c r="Y10" s="13" t="s">
        <v>15</v>
      </c>
      <c r="Z10" s="13" t="s">
        <v>14</v>
      </c>
      <c r="AA10" s="13" t="s">
        <v>14</v>
      </c>
      <c r="AB10" s="13" t="s">
        <v>14</v>
      </c>
      <c r="AC10" s="13" t="s">
        <v>14</v>
      </c>
      <c r="AD10" s="13" t="s">
        <v>15</v>
      </c>
      <c r="AE10" s="13" t="s">
        <v>15</v>
      </c>
      <c r="AF10" s="13" t="s">
        <v>14</v>
      </c>
      <c r="AG10" s="13" t="s">
        <v>14</v>
      </c>
      <c r="AH10" s="13" t="s">
        <v>14</v>
      </c>
      <c r="AI10" s="13" t="s">
        <v>14</v>
      </c>
      <c r="AJ10" s="13" t="s">
        <v>15</v>
      </c>
      <c r="AK10" s="13" t="s">
        <v>15</v>
      </c>
      <c r="AL10" s="13" t="s">
        <v>14</v>
      </c>
      <c r="AM10" s="13" t="s">
        <v>14</v>
      </c>
      <c r="AN10" s="13" t="s">
        <v>14</v>
      </c>
      <c r="AO10" s="13" t="s">
        <v>14</v>
      </c>
      <c r="AP10" s="13" t="s">
        <v>15</v>
      </c>
      <c r="AQ10" s="13" t="s">
        <v>15</v>
      </c>
      <c r="AR10" s="13" t="s">
        <v>14</v>
      </c>
      <c r="AS10" s="13" t="s">
        <v>14</v>
      </c>
      <c r="AT10" s="13" t="s">
        <v>12</v>
      </c>
      <c r="AU10" s="13" t="s">
        <v>12</v>
      </c>
      <c r="AV10" s="13" t="s">
        <v>15</v>
      </c>
      <c r="AW10" s="13" t="s">
        <v>15</v>
      </c>
      <c r="AX10" s="13" t="s">
        <v>12</v>
      </c>
      <c r="AY10" s="13" t="s">
        <v>12</v>
      </c>
      <c r="AZ10" s="13" t="s">
        <v>17</v>
      </c>
      <c r="BA10" s="13" t="s">
        <v>12</v>
      </c>
      <c r="BB10" s="13" t="s">
        <v>12</v>
      </c>
      <c r="BC10" s="13" t="s">
        <v>13</v>
      </c>
      <c r="IE10" s="15"/>
      <c r="IF10" s="15"/>
      <c r="IG10" s="15"/>
      <c r="IH10" s="15"/>
      <c r="II10" s="15"/>
    </row>
    <row r="11" spans="1:243" s="14" customFormat="1" ht="106.5" customHeight="1">
      <c r="A11" s="13" t="s">
        <v>0</v>
      </c>
      <c r="B11" s="13" t="s">
        <v>18</v>
      </c>
      <c r="C11" s="13" t="s">
        <v>1</v>
      </c>
      <c r="D11" s="13" t="s">
        <v>19</v>
      </c>
      <c r="E11" s="13" t="s">
        <v>20</v>
      </c>
      <c r="F11" s="13" t="s">
        <v>52</v>
      </c>
      <c r="G11" s="13"/>
      <c r="H11" s="13"/>
      <c r="I11" s="13" t="s">
        <v>21</v>
      </c>
      <c r="J11" s="13" t="s">
        <v>22</v>
      </c>
      <c r="K11" s="13" t="s">
        <v>23</v>
      </c>
      <c r="L11" s="13" t="s">
        <v>24</v>
      </c>
      <c r="M11" s="16" t="s">
        <v>55</v>
      </c>
      <c r="N11" s="13" t="s">
        <v>25</v>
      </c>
      <c r="O11" s="13" t="s">
        <v>26</v>
      </c>
      <c r="P11" s="13" t="s">
        <v>27</v>
      </c>
      <c r="Q11" s="13" t="s">
        <v>28</v>
      </c>
      <c r="R11" s="13"/>
      <c r="S11" s="13"/>
      <c r="T11" s="13" t="s">
        <v>29</v>
      </c>
      <c r="U11" s="13" t="s">
        <v>30</v>
      </c>
      <c r="V11" s="13" t="s">
        <v>31</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68" t="s">
        <v>54</v>
      </c>
      <c r="BB11" s="17" t="s">
        <v>32</v>
      </c>
      <c r="BC11" s="17" t="s">
        <v>33</v>
      </c>
      <c r="IE11" s="15"/>
      <c r="IF11" s="15"/>
      <c r="IG11" s="15"/>
      <c r="IH11" s="15"/>
      <c r="II11" s="15"/>
    </row>
    <row r="12" spans="1:243" s="14" customFormat="1" ht="15">
      <c r="A12" s="18">
        <v>1</v>
      </c>
      <c r="B12" s="18">
        <v>2</v>
      </c>
      <c r="C12" s="18">
        <v>3</v>
      </c>
      <c r="D12" s="18">
        <v>4</v>
      </c>
      <c r="E12" s="18">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32" customFormat="1" ht="228.75">
      <c r="A13" s="19">
        <v>1</v>
      </c>
      <c r="B13" s="20" t="s">
        <v>143</v>
      </c>
      <c r="C13" s="21" t="s">
        <v>34</v>
      </c>
      <c r="D13" s="22"/>
      <c r="E13" s="23"/>
      <c r="F13" s="22"/>
      <c r="G13" s="24"/>
      <c r="H13" s="24"/>
      <c r="I13" s="22"/>
      <c r="J13" s="25"/>
      <c r="K13" s="26"/>
      <c r="L13" s="26"/>
      <c r="M13" s="27"/>
      <c r="N13" s="28"/>
      <c r="O13" s="28"/>
      <c r="P13" s="29"/>
      <c r="Q13" s="28"/>
      <c r="R13" s="28"/>
      <c r="S13" s="30"/>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82"/>
      <c r="BB13" s="80"/>
      <c r="BC13" s="31"/>
      <c r="IE13" s="33">
        <v>1</v>
      </c>
      <c r="IF13" s="33" t="s">
        <v>35</v>
      </c>
      <c r="IG13" s="33" t="s">
        <v>36</v>
      </c>
      <c r="IH13" s="33">
        <v>10</v>
      </c>
      <c r="II13" s="33" t="s">
        <v>37</v>
      </c>
    </row>
    <row r="14" spans="1:243" s="32" customFormat="1" ht="19.5" customHeight="1">
      <c r="A14" s="19">
        <v>1.01</v>
      </c>
      <c r="B14" s="31" t="s">
        <v>139</v>
      </c>
      <c r="C14" s="21"/>
      <c r="D14" s="64">
        <v>1</v>
      </c>
      <c r="E14" s="23" t="s">
        <v>58</v>
      </c>
      <c r="F14" s="65">
        <v>100</v>
      </c>
      <c r="G14" s="34"/>
      <c r="H14" s="24"/>
      <c r="I14" s="22" t="s">
        <v>39</v>
      </c>
      <c r="J14" s="25">
        <f>IF(I14="Less(-)",-1,1)</f>
        <v>1</v>
      </c>
      <c r="K14" s="26" t="s">
        <v>48</v>
      </c>
      <c r="L14" s="26" t="s">
        <v>7</v>
      </c>
      <c r="M14" s="66"/>
      <c r="N14" s="60"/>
      <c r="O14" s="60"/>
      <c r="P14" s="61"/>
      <c r="Q14" s="60"/>
      <c r="R14" s="60"/>
      <c r="S14" s="62"/>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83">
        <f>total_amount_ba($B$2,$D$2,D14,F14,J14,K14,M14)</f>
        <v>0</v>
      </c>
      <c r="BB14" s="81">
        <f>BA14+SUM(N14:AZ14)</f>
        <v>0</v>
      </c>
      <c r="BC14" s="31" t="str">
        <f>SpellNumber(L14,BB14)</f>
        <v>INR Zero Only</v>
      </c>
      <c r="IE14" s="33"/>
      <c r="IF14" s="33"/>
      <c r="IG14" s="33"/>
      <c r="IH14" s="33"/>
      <c r="II14" s="33"/>
    </row>
    <row r="15" spans="1:243" s="32" customFormat="1" ht="25.5" customHeight="1">
      <c r="A15" s="19">
        <v>1.02</v>
      </c>
      <c r="B15" s="31" t="s">
        <v>132</v>
      </c>
      <c r="C15" s="21" t="s">
        <v>59</v>
      </c>
      <c r="D15" s="64">
        <v>1</v>
      </c>
      <c r="E15" s="23" t="s">
        <v>58</v>
      </c>
      <c r="F15" s="65">
        <v>100</v>
      </c>
      <c r="G15" s="34"/>
      <c r="H15" s="24"/>
      <c r="I15" s="22" t="s">
        <v>39</v>
      </c>
      <c r="J15" s="25">
        <f aca="true" t="shared" si="0" ref="J15:J23">IF(I15="Less(-)",-1,1)</f>
        <v>1</v>
      </c>
      <c r="K15" s="26" t="s">
        <v>48</v>
      </c>
      <c r="L15" s="26" t="s">
        <v>7</v>
      </c>
      <c r="M15" s="66"/>
      <c r="N15" s="60"/>
      <c r="O15" s="60"/>
      <c r="P15" s="61"/>
      <c r="Q15" s="60"/>
      <c r="R15" s="60"/>
      <c r="S15" s="62"/>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83">
        <f>total_amount_ba($B$2,$D$2,D15,F15,J15,K15,M15)</f>
        <v>0</v>
      </c>
      <c r="BB15" s="81">
        <f aca="true" t="shared" si="1" ref="BB15:BB23">BA15+SUM(N15:AZ15)</f>
        <v>0</v>
      </c>
      <c r="BC15" s="31" t="str">
        <f aca="true" t="shared" si="2" ref="BC15:BC23">SpellNumber(L15,BB15)</f>
        <v>INR Zero Only</v>
      </c>
      <c r="IE15" s="33">
        <v>1.01</v>
      </c>
      <c r="IF15" s="33" t="s">
        <v>40</v>
      </c>
      <c r="IG15" s="33" t="s">
        <v>36</v>
      </c>
      <c r="IH15" s="33">
        <v>123.223</v>
      </c>
      <c r="II15" s="33" t="s">
        <v>38</v>
      </c>
    </row>
    <row r="16" spans="1:243" s="32" customFormat="1" ht="24" customHeight="1">
      <c r="A16" s="19">
        <v>1.03</v>
      </c>
      <c r="B16" s="31" t="s">
        <v>131</v>
      </c>
      <c r="C16" s="21" t="s">
        <v>60</v>
      </c>
      <c r="D16" s="64">
        <v>1</v>
      </c>
      <c r="E16" s="23" t="s">
        <v>58</v>
      </c>
      <c r="F16" s="65">
        <v>100</v>
      </c>
      <c r="G16" s="34"/>
      <c r="H16" s="24"/>
      <c r="I16" s="22" t="s">
        <v>39</v>
      </c>
      <c r="J16" s="25">
        <f t="shared" si="0"/>
        <v>1</v>
      </c>
      <c r="K16" s="26" t="s">
        <v>48</v>
      </c>
      <c r="L16" s="26" t="s">
        <v>7</v>
      </c>
      <c r="M16" s="66"/>
      <c r="N16" s="60"/>
      <c r="O16" s="60"/>
      <c r="P16" s="61"/>
      <c r="Q16" s="60"/>
      <c r="R16" s="60"/>
      <c r="S16" s="62"/>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83">
        <f>total_amount_ba($B$2,$D$2,D16,F16,J16,K16,M16)</f>
        <v>0</v>
      </c>
      <c r="BB16" s="81">
        <f t="shared" si="1"/>
        <v>0</v>
      </c>
      <c r="BC16" s="31" t="str">
        <f t="shared" si="2"/>
        <v>INR Zero Only</v>
      </c>
      <c r="IE16" s="33">
        <v>1.01</v>
      </c>
      <c r="IF16" s="33" t="s">
        <v>40</v>
      </c>
      <c r="IG16" s="33" t="s">
        <v>36</v>
      </c>
      <c r="IH16" s="33">
        <v>123.223</v>
      </c>
      <c r="II16" s="33" t="s">
        <v>38</v>
      </c>
    </row>
    <row r="17" spans="1:243" s="32" customFormat="1" ht="24" customHeight="1">
      <c r="A17" s="19">
        <v>1.04</v>
      </c>
      <c r="B17" s="31" t="s">
        <v>133</v>
      </c>
      <c r="C17" s="21" t="s">
        <v>42</v>
      </c>
      <c r="D17" s="64">
        <v>1</v>
      </c>
      <c r="E17" s="23" t="s">
        <v>58</v>
      </c>
      <c r="F17" s="65">
        <v>100</v>
      </c>
      <c r="G17" s="34"/>
      <c r="H17" s="24"/>
      <c r="I17" s="22" t="s">
        <v>39</v>
      </c>
      <c r="J17" s="25">
        <f t="shared" si="0"/>
        <v>1</v>
      </c>
      <c r="K17" s="26" t="s">
        <v>48</v>
      </c>
      <c r="L17" s="26" t="s">
        <v>7</v>
      </c>
      <c r="M17" s="66"/>
      <c r="N17" s="60"/>
      <c r="O17" s="60"/>
      <c r="P17" s="61"/>
      <c r="Q17" s="60"/>
      <c r="R17" s="60"/>
      <c r="S17" s="62"/>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83">
        <f>total_amount_ba($B$2,$D$2,D17,F17,J17,K17,M17)</f>
        <v>0</v>
      </c>
      <c r="BB17" s="81">
        <f t="shared" si="1"/>
        <v>0</v>
      </c>
      <c r="BC17" s="31" t="str">
        <f t="shared" si="2"/>
        <v>INR Zero Only</v>
      </c>
      <c r="IE17" s="33">
        <v>1.01</v>
      </c>
      <c r="IF17" s="33" t="s">
        <v>40</v>
      </c>
      <c r="IG17" s="33" t="s">
        <v>36</v>
      </c>
      <c r="IH17" s="33">
        <v>123.223</v>
      </c>
      <c r="II17" s="33" t="s">
        <v>38</v>
      </c>
    </row>
    <row r="18" spans="1:243" s="32" customFormat="1" ht="21.75" customHeight="1">
      <c r="A18" s="19">
        <v>1.05</v>
      </c>
      <c r="B18" s="31" t="s">
        <v>134</v>
      </c>
      <c r="C18" s="21" t="s">
        <v>61</v>
      </c>
      <c r="D18" s="64">
        <v>1</v>
      </c>
      <c r="E18" s="23" t="s">
        <v>58</v>
      </c>
      <c r="F18" s="65">
        <v>100</v>
      </c>
      <c r="G18" s="34"/>
      <c r="H18" s="24"/>
      <c r="I18" s="22" t="s">
        <v>39</v>
      </c>
      <c r="J18" s="25">
        <f t="shared" si="0"/>
        <v>1</v>
      </c>
      <c r="K18" s="26" t="s">
        <v>48</v>
      </c>
      <c r="L18" s="26" t="s">
        <v>7</v>
      </c>
      <c r="M18" s="66"/>
      <c r="N18" s="60"/>
      <c r="O18" s="60"/>
      <c r="P18" s="61"/>
      <c r="Q18" s="60"/>
      <c r="R18" s="60"/>
      <c r="S18" s="62"/>
      <c r="T18" s="63"/>
      <c r="U18" s="63"/>
      <c r="V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83">
        <f aca="true" t="shared" si="3" ref="BA18:BA23">total_amount_ba($B$2,$D$2,D18,F18,J18,K18,M18)</f>
        <v>0</v>
      </c>
      <c r="BB18" s="81">
        <f t="shared" si="1"/>
        <v>0</v>
      </c>
      <c r="BC18" s="31" t="str">
        <f t="shared" si="2"/>
        <v>INR Zero Only</v>
      </c>
      <c r="IE18" s="33">
        <v>1.01</v>
      </c>
      <c r="IF18" s="33" t="s">
        <v>40</v>
      </c>
      <c r="IG18" s="33" t="s">
        <v>36</v>
      </c>
      <c r="IH18" s="33">
        <v>123.223</v>
      </c>
      <c r="II18" s="33" t="s">
        <v>38</v>
      </c>
    </row>
    <row r="19" spans="1:243" s="32" customFormat="1" ht="22.5" customHeight="1">
      <c r="A19" s="19">
        <v>1.06</v>
      </c>
      <c r="B19" s="31" t="s">
        <v>135</v>
      </c>
      <c r="C19" s="21" t="s">
        <v>62</v>
      </c>
      <c r="D19" s="64">
        <v>1</v>
      </c>
      <c r="E19" s="23" t="s">
        <v>58</v>
      </c>
      <c r="F19" s="65">
        <v>100</v>
      </c>
      <c r="G19" s="34"/>
      <c r="H19" s="24"/>
      <c r="I19" s="22" t="s">
        <v>39</v>
      </c>
      <c r="J19" s="25">
        <f t="shared" si="0"/>
        <v>1</v>
      </c>
      <c r="K19" s="26" t="s">
        <v>48</v>
      </c>
      <c r="L19" s="26" t="s">
        <v>7</v>
      </c>
      <c r="M19" s="66"/>
      <c r="N19" s="60"/>
      <c r="O19" s="60"/>
      <c r="P19" s="61"/>
      <c r="Q19" s="60"/>
      <c r="R19" s="60"/>
      <c r="S19" s="62"/>
      <c r="T19" s="63"/>
      <c r="U19" s="63"/>
      <c r="V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83">
        <f t="shared" si="3"/>
        <v>0</v>
      </c>
      <c r="BB19" s="81">
        <f t="shared" si="1"/>
        <v>0</v>
      </c>
      <c r="BC19" s="31" t="str">
        <f t="shared" si="2"/>
        <v>INR Zero Only</v>
      </c>
      <c r="IE19" s="33">
        <v>1.01</v>
      </c>
      <c r="IF19" s="33" t="s">
        <v>40</v>
      </c>
      <c r="IG19" s="33" t="s">
        <v>36</v>
      </c>
      <c r="IH19" s="33">
        <v>123.223</v>
      </c>
      <c r="II19" s="33" t="s">
        <v>38</v>
      </c>
    </row>
    <row r="20" spans="1:243" s="32" customFormat="1" ht="23.25" customHeight="1">
      <c r="A20" s="19">
        <v>1.07</v>
      </c>
      <c r="B20" s="31" t="s">
        <v>136</v>
      </c>
      <c r="C20" s="21" t="s">
        <v>63</v>
      </c>
      <c r="D20" s="64">
        <v>1</v>
      </c>
      <c r="E20" s="23" t="s">
        <v>58</v>
      </c>
      <c r="F20" s="65">
        <v>100</v>
      </c>
      <c r="G20" s="34"/>
      <c r="H20" s="24"/>
      <c r="I20" s="22" t="s">
        <v>39</v>
      </c>
      <c r="J20" s="25">
        <f t="shared" si="0"/>
        <v>1</v>
      </c>
      <c r="K20" s="26" t="s">
        <v>48</v>
      </c>
      <c r="L20" s="26" t="s">
        <v>7</v>
      </c>
      <c r="M20" s="66"/>
      <c r="N20" s="60"/>
      <c r="O20" s="60"/>
      <c r="P20" s="61"/>
      <c r="Q20" s="60"/>
      <c r="R20" s="60"/>
      <c r="S20" s="62"/>
      <c r="T20" s="63"/>
      <c r="U20" s="63"/>
      <c r="V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83">
        <f t="shared" si="3"/>
        <v>0</v>
      </c>
      <c r="BB20" s="81">
        <f t="shared" si="1"/>
        <v>0</v>
      </c>
      <c r="BC20" s="31" t="str">
        <f t="shared" si="2"/>
        <v>INR Zero Only</v>
      </c>
      <c r="IE20" s="33">
        <v>1.01</v>
      </c>
      <c r="IF20" s="33" t="s">
        <v>40</v>
      </c>
      <c r="IG20" s="33" t="s">
        <v>36</v>
      </c>
      <c r="IH20" s="33">
        <v>123.223</v>
      </c>
      <c r="II20" s="33" t="s">
        <v>38</v>
      </c>
    </row>
    <row r="21" spans="1:243" s="32" customFormat="1" ht="24" customHeight="1">
      <c r="A21" s="19">
        <v>1.08</v>
      </c>
      <c r="B21" s="31" t="s">
        <v>137</v>
      </c>
      <c r="C21" s="21" t="s">
        <v>64</v>
      </c>
      <c r="D21" s="64">
        <v>1</v>
      </c>
      <c r="E21" s="23" t="s">
        <v>58</v>
      </c>
      <c r="F21" s="65">
        <v>100</v>
      </c>
      <c r="G21" s="34"/>
      <c r="H21" s="24"/>
      <c r="I21" s="22" t="s">
        <v>39</v>
      </c>
      <c r="J21" s="25">
        <f t="shared" si="0"/>
        <v>1</v>
      </c>
      <c r="K21" s="26" t="s">
        <v>48</v>
      </c>
      <c r="L21" s="26" t="s">
        <v>7</v>
      </c>
      <c r="M21" s="66"/>
      <c r="N21" s="60"/>
      <c r="O21" s="60"/>
      <c r="P21" s="61"/>
      <c r="Q21" s="60"/>
      <c r="R21" s="60"/>
      <c r="S21" s="62"/>
      <c r="T21" s="63"/>
      <c r="U21" s="63"/>
      <c r="V21" s="63"/>
      <c r="W21" s="63"/>
      <c r="X21" s="63"/>
      <c r="Y21" s="63"/>
      <c r="Z21" s="63"/>
      <c r="AA21" s="63"/>
      <c r="AB21" s="63"/>
      <c r="AC21" s="63"/>
      <c r="AD21" s="63"/>
      <c r="AE21" s="63"/>
      <c r="AF21" s="63"/>
      <c r="AG21" s="63"/>
      <c r="AH21" s="63"/>
      <c r="AI21" s="63"/>
      <c r="AJ21" s="63"/>
      <c r="AK21" s="63"/>
      <c r="AL21" s="63"/>
      <c r="AM21" s="63"/>
      <c r="AN21" s="63"/>
      <c r="AO21" s="63"/>
      <c r="AP21" s="63"/>
      <c r="AQ21" s="63"/>
      <c r="AR21" s="63"/>
      <c r="AS21" s="63"/>
      <c r="AT21" s="63"/>
      <c r="AU21" s="63"/>
      <c r="AV21" s="63"/>
      <c r="AW21" s="63"/>
      <c r="AX21" s="63"/>
      <c r="AY21" s="63"/>
      <c r="AZ21" s="63"/>
      <c r="BA21" s="83">
        <f t="shared" si="3"/>
        <v>0</v>
      </c>
      <c r="BB21" s="81">
        <f t="shared" si="1"/>
        <v>0</v>
      </c>
      <c r="BC21" s="31" t="str">
        <f t="shared" si="2"/>
        <v>INR Zero Only</v>
      </c>
      <c r="IE21" s="33">
        <v>1.01</v>
      </c>
      <c r="IF21" s="33" t="s">
        <v>40</v>
      </c>
      <c r="IG21" s="33" t="s">
        <v>36</v>
      </c>
      <c r="IH21" s="33">
        <v>123.223</v>
      </c>
      <c r="II21" s="33" t="s">
        <v>38</v>
      </c>
    </row>
    <row r="22" spans="1:243" s="32" customFormat="1" ht="22.5" customHeight="1">
      <c r="A22" s="19">
        <v>1.09</v>
      </c>
      <c r="B22" s="69" t="s">
        <v>138</v>
      </c>
      <c r="C22" s="21" t="s">
        <v>65</v>
      </c>
      <c r="D22" s="64">
        <v>1</v>
      </c>
      <c r="E22" s="23" t="s">
        <v>58</v>
      </c>
      <c r="F22" s="65">
        <v>100</v>
      </c>
      <c r="G22" s="34"/>
      <c r="H22" s="24"/>
      <c r="I22" s="22" t="s">
        <v>39</v>
      </c>
      <c r="J22" s="25">
        <f t="shared" si="0"/>
        <v>1</v>
      </c>
      <c r="K22" s="26" t="s">
        <v>48</v>
      </c>
      <c r="L22" s="26" t="s">
        <v>7</v>
      </c>
      <c r="M22" s="66"/>
      <c r="N22" s="60"/>
      <c r="O22" s="60"/>
      <c r="P22" s="61"/>
      <c r="Q22" s="60"/>
      <c r="R22" s="60"/>
      <c r="S22" s="62"/>
      <c r="T22" s="63"/>
      <c r="U22" s="63"/>
      <c r="V22" s="63"/>
      <c r="W22" s="63"/>
      <c r="X22" s="63"/>
      <c r="Y22" s="63"/>
      <c r="Z22" s="63"/>
      <c r="AA22" s="63"/>
      <c r="AB22" s="63"/>
      <c r="AC22" s="63"/>
      <c r="AD22" s="63"/>
      <c r="AE22" s="63"/>
      <c r="AF22" s="63"/>
      <c r="AG22" s="63"/>
      <c r="AH22" s="63"/>
      <c r="AI22" s="63"/>
      <c r="AJ22" s="63"/>
      <c r="AK22" s="63"/>
      <c r="AL22" s="63"/>
      <c r="AM22" s="63"/>
      <c r="AN22" s="63"/>
      <c r="AO22" s="63"/>
      <c r="AP22" s="63"/>
      <c r="AQ22" s="63"/>
      <c r="AR22" s="63"/>
      <c r="AS22" s="63"/>
      <c r="AT22" s="63"/>
      <c r="AU22" s="63"/>
      <c r="AV22" s="63"/>
      <c r="AW22" s="63"/>
      <c r="AX22" s="63"/>
      <c r="AY22" s="63"/>
      <c r="AZ22" s="63"/>
      <c r="BA22" s="83">
        <f t="shared" si="3"/>
        <v>0</v>
      </c>
      <c r="BB22" s="81">
        <f t="shared" si="1"/>
        <v>0</v>
      </c>
      <c r="BC22" s="31" t="str">
        <f t="shared" si="2"/>
        <v>INR Zero Only</v>
      </c>
      <c r="IE22" s="33">
        <v>1.01</v>
      </c>
      <c r="IF22" s="33" t="s">
        <v>40</v>
      </c>
      <c r="IG22" s="33" t="s">
        <v>36</v>
      </c>
      <c r="IH22" s="33">
        <v>123.223</v>
      </c>
      <c r="II22" s="33" t="s">
        <v>38</v>
      </c>
    </row>
    <row r="23" spans="1:243" s="32" customFormat="1" ht="25.5" customHeight="1">
      <c r="A23" s="77">
        <v>1.1</v>
      </c>
      <c r="B23" s="31" t="s">
        <v>57</v>
      </c>
      <c r="C23" s="21" t="s">
        <v>66</v>
      </c>
      <c r="D23" s="64">
        <v>1</v>
      </c>
      <c r="E23" s="23" t="s">
        <v>58</v>
      </c>
      <c r="F23" s="65">
        <v>100</v>
      </c>
      <c r="G23" s="34"/>
      <c r="H23" s="24"/>
      <c r="I23" s="22" t="s">
        <v>39</v>
      </c>
      <c r="J23" s="25">
        <f t="shared" si="0"/>
        <v>1</v>
      </c>
      <c r="K23" s="26" t="s">
        <v>48</v>
      </c>
      <c r="L23" s="26" t="s">
        <v>7</v>
      </c>
      <c r="M23" s="66"/>
      <c r="N23" s="60"/>
      <c r="O23" s="60"/>
      <c r="P23" s="61"/>
      <c r="Q23" s="60"/>
      <c r="R23" s="60"/>
      <c r="S23" s="62"/>
      <c r="T23" s="63"/>
      <c r="U23" s="63"/>
      <c r="V23" s="63"/>
      <c r="W23" s="63"/>
      <c r="X23" s="63"/>
      <c r="Y23" s="63"/>
      <c r="Z23" s="63"/>
      <c r="AA23" s="63"/>
      <c r="AB23" s="63"/>
      <c r="AC23" s="63"/>
      <c r="AD23" s="63"/>
      <c r="AE23" s="63"/>
      <c r="AF23" s="63"/>
      <c r="AG23" s="63"/>
      <c r="AH23" s="63"/>
      <c r="AI23" s="63"/>
      <c r="AJ23" s="63"/>
      <c r="AK23" s="63"/>
      <c r="AL23" s="63"/>
      <c r="AM23" s="63"/>
      <c r="AN23" s="63"/>
      <c r="AO23" s="63"/>
      <c r="AP23" s="63"/>
      <c r="AQ23" s="63"/>
      <c r="AR23" s="63"/>
      <c r="AS23" s="63"/>
      <c r="AT23" s="63"/>
      <c r="AU23" s="63"/>
      <c r="AV23" s="63"/>
      <c r="AW23" s="63"/>
      <c r="AX23" s="63"/>
      <c r="AY23" s="63"/>
      <c r="AZ23" s="63"/>
      <c r="BA23" s="83">
        <f t="shared" si="3"/>
        <v>0</v>
      </c>
      <c r="BB23" s="81">
        <f t="shared" si="1"/>
        <v>0</v>
      </c>
      <c r="BC23" s="31" t="str">
        <f t="shared" si="2"/>
        <v>INR Zero Only</v>
      </c>
      <c r="IE23" s="33">
        <v>1.01</v>
      </c>
      <c r="IF23" s="33" t="s">
        <v>40</v>
      </c>
      <c r="IG23" s="33" t="s">
        <v>36</v>
      </c>
      <c r="IH23" s="33">
        <v>123.223</v>
      </c>
      <c r="II23" s="33" t="s">
        <v>38</v>
      </c>
    </row>
    <row r="24" spans="1:243" s="32" customFormat="1" ht="21.75" customHeight="1">
      <c r="A24" s="19">
        <v>1.11</v>
      </c>
      <c r="B24" s="31" t="s">
        <v>68</v>
      </c>
      <c r="C24" s="21" t="s">
        <v>67</v>
      </c>
      <c r="D24" s="64">
        <v>1</v>
      </c>
      <c r="E24" s="23" t="s">
        <v>38</v>
      </c>
      <c r="F24" s="65">
        <v>10</v>
      </c>
      <c r="G24" s="34"/>
      <c r="H24" s="34"/>
      <c r="I24" s="22" t="s">
        <v>39</v>
      </c>
      <c r="J24" s="25">
        <f>IF(I24="Less(-)",-1,1)</f>
        <v>1</v>
      </c>
      <c r="K24" s="26" t="s">
        <v>48</v>
      </c>
      <c r="L24" s="26" t="s">
        <v>7</v>
      </c>
      <c r="M24" s="66"/>
      <c r="N24" s="60"/>
      <c r="O24" s="60"/>
      <c r="P24" s="61"/>
      <c r="Q24" s="60"/>
      <c r="R24" s="60"/>
      <c r="S24" s="62"/>
      <c r="T24" s="63"/>
      <c r="U24" s="63"/>
      <c r="V24" s="63"/>
      <c r="W24" s="63"/>
      <c r="X24" s="63"/>
      <c r="Y24" s="63"/>
      <c r="Z24" s="63"/>
      <c r="AA24" s="63"/>
      <c r="AB24" s="63"/>
      <c r="AC24" s="63"/>
      <c r="AD24" s="63"/>
      <c r="AE24" s="63"/>
      <c r="AF24" s="63"/>
      <c r="AG24" s="63"/>
      <c r="AH24" s="63"/>
      <c r="AI24" s="63"/>
      <c r="AJ24" s="63"/>
      <c r="AK24" s="63"/>
      <c r="AL24" s="63"/>
      <c r="AM24" s="63"/>
      <c r="AN24" s="63"/>
      <c r="AO24" s="63"/>
      <c r="AP24" s="63"/>
      <c r="AQ24" s="63"/>
      <c r="AR24" s="63"/>
      <c r="AS24" s="63"/>
      <c r="AT24" s="63"/>
      <c r="AU24" s="63"/>
      <c r="AV24" s="63"/>
      <c r="AW24" s="63"/>
      <c r="AX24" s="63"/>
      <c r="AY24" s="63"/>
      <c r="AZ24" s="63"/>
      <c r="BA24" s="83">
        <f>total_amount_ba($B$2,$D$2,D24,F24,J24,K24,M24)</f>
        <v>0</v>
      </c>
      <c r="BB24" s="81">
        <f>BA24+SUM(N24:AZ24)</f>
        <v>0</v>
      </c>
      <c r="BC24" s="31" t="str">
        <f>SpellNumber(L24,BB24)</f>
        <v>INR Zero Only</v>
      </c>
      <c r="IE24" s="33">
        <v>3</v>
      </c>
      <c r="IF24" s="33" t="s">
        <v>43</v>
      </c>
      <c r="IG24" s="33" t="s">
        <v>44</v>
      </c>
      <c r="IH24" s="33">
        <v>10</v>
      </c>
      <c r="II24" s="33" t="s">
        <v>38</v>
      </c>
    </row>
    <row r="25" spans="1:243" s="32" customFormat="1" ht="33" customHeight="1">
      <c r="A25" s="35" t="s">
        <v>46</v>
      </c>
      <c r="B25" s="36"/>
      <c r="C25" s="37"/>
      <c r="D25" s="38"/>
      <c r="E25" s="38"/>
      <c r="F25" s="38"/>
      <c r="G25" s="38"/>
      <c r="H25" s="39"/>
      <c r="I25" s="39"/>
      <c r="J25" s="39"/>
      <c r="K25" s="39"/>
      <c r="L25" s="40"/>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41"/>
      <c r="AQ25" s="41"/>
      <c r="AR25" s="41"/>
      <c r="AS25" s="41"/>
      <c r="AT25" s="41"/>
      <c r="AU25" s="41"/>
      <c r="AV25" s="41"/>
      <c r="AW25" s="41"/>
      <c r="AX25" s="41"/>
      <c r="AY25" s="41"/>
      <c r="AZ25" s="41"/>
      <c r="BA25" s="67">
        <f>SUM(BA13:BA24)</f>
        <v>0</v>
      </c>
      <c r="BB25" s="67">
        <f>SUM(BB13:BB24)</f>
        <v>0</v>
      </c>
      <c r="BC25" s="31" t="str">
        <f>SpellNumber($E$2,BB25)</f>
        <v>INR Zero Only</v>
      </c>
      <c r="IE25" s="33">
        <v>4</v>
      </c>
      <c r="IF25" s="33" t="s">
        <v>41</v>
      </c>
      <c r="IG25" s="33" t="s">
        <v>45</v>
      </c>
      <c r="IH25" s="33">
        <v>10</v>
      </c>
      <c r="II25" s="33" t="s">
        <v>38</v>
      </c>
    </row>
    <row r="26" spans="1:243" s="51" customFormat="1" ht="39" customHeight="1" hidden="1">
      <c r="A26" s="36" t="s">
        <v>50</v>
      </c>
      <c r="B26" s="42"/>
      <c r="C26" s="43"/>
      <c r="D26" s="44"/>
      <c r="E26" s="45" t="s">
        <v>47</v>
      </c>
      <c r="F26" s="58"/>
      <c r="G26" s="46"/>
      <c r="H26" s="47"/>
      <c r="I26" s="47"/>
      <c r="J26" s="47"/>
      <c r="K26" s="48"/>
      <c r="L26" s="49"/>
      <c r="M26" s="50"/>
      <c r="O26" s="32"/>
      <c r="P26" s="32"/>
      <c r="Q26" s="32"/>
      <c r="R26" s="32"/>
      <c r="S26" s="32"/>
      <c r="BA26" s="56">
        <f>IF(ISBLANK(F26),0,IF(E26="Excess (+)",ROUND(BA25+(BA25*F26),2),IF(E26="Less (-)",ROUND(BA25+(BA25*F26*(-1)),2),0)))</f>
        <v>0</v>
      </c>
      <c r="BB26" s="57">
        <f>ROUND(BA26,0)</f>
        <v>0</v>
      </c>
      <c r="BC26" s="31" t="str">
        <f>SpellNumber(L26,BB26)</f>
        <v> Zero Only</v>
      </c>
      <c r="IE26" s="52"/>
      <c r="IF26" s="52"/>
      <c r="IG26" s="52"/>
      <c r="IH26" s="52"/>
      <c r="II26" s="52"/>
    </row>
    <row r="27" spans="1:243" s="51" customFormat="1" ht="51" customHeight="1">
      <c r="A27" s="35" t="s">
        <v>49</v>
      </c>
      <c r="B27" s="35"/>
      <c r="C27" s="93" t="str">
        <f>SpellNumber($E$2,BB25)</f>
        <v>INR Zero Only</v>
      </c>
      <c r="D27" s="94"/>
      <c r="E27" s="94"/>
      <c r="F27" s="94"/>
      <c r="G27" s="94"/>
      <c r="H27" s="94"/>
      <c r="I27" s="94"/>
      <c r="J27" s="94"/>
      <c r="K27" s="94"/>
      <c r="L27" s="94"/>
      <c r="M27" s="94"/>
      <c r="N27" s="94"/>
      <c r="O27" s="94"/>
      <c r="P27" s="94"/>
      <c r="Q27" s="94"/>
      <c r="R27" s="94"/>
      <c r="S27" s="94"/>
      <c r="T27" s="94"/>
      <c r="U27" s="94"/>
      <c r="V27" s="94"/>
      <c r="W27" s="94"/>
      <c r="X27" s="94"/>
      <c r="Y27" s="94"/>
      <c r="Z27" s="94"/>
      <c r="AA27" s="94"/>
      <c r="AB27" s="94"/>
      <c r="AC27" s="94"/>
      <c r="AD27" s="94"/>
      <c r="AE27" s="94"/>
      <c r="AF27" s="94"/>
      <c r="AG27" s="94"/>
      <c r="AH27" s="94"/>
      <c r="AI27" s="94"/>
      <c r="AJ27" s="94"/>
      <c r="AK27" s="94"/>
      <c r="AL27" s="94"/>
      <c r="AM27" s="94"/>
      <c r="AN27" s="94"/>
      <c r="AO27" s="94"/>
      <c r="AP27" s="94"/>
      <c r="AQ27" s="94"/>
      <c r="AR27" s="94"/>
      <c r="AS27" s="94"/>
      <c r="AT27" s="94"/>
      <c r="AU27" s="94"/>
      <c r="AV27" s="94"/>
      <c r="AW27" s="94"/>
      <c r="AX27" s="94"/>
      <c r="AY27" s="94"/>
      <c r="AZ27" s="94"/>
      <c r="BA27" s="94"/>
      <c r="BB27" s="94"/>
      <c r="BC27" s="95"/>
      <c r="IE27" s="52"/>
      <c r="IF27" s="52"/>
      <c r="IG27" s="52"/>
      <c r="IH27" s="52"/>
      <c r="II27" s="52"/>
    </row>
    <row r="28" spans="3:243" s="14" customFormat="1" ht="15">
      <c r="C28" s="53"/>
      <c r="D28" s="53"/>
      <c r="E28" s="53"/>
      <c r="F28" s="53"/>
      <c r="G28" s="53"/>
      <c r="H28" s="53"/>
      <c r="I28" s="53"/>
      <c r="J28" s="53"/>
      <c r="K28" s="53"/>
      <c r="L28" s="53"/>
      <c r="M28" s="53"/>
      <c r="O28" s="53"/>
      <c r="BA28" s="53"/>
      <c r="BC28" s="53"/>
      <c r="IE28" s="15"/>
      <c r="IF28" s="15"/>
      <c r="IG28" s="15"/>
      <c r="IH28" s="15"/>
      <c r="II28" s="15"/>
    </row>
  </sheetData>
  <sheetProtection password="CF6A" sheet="1" objects="1" scenarios="1"/>
  <mergeCells count="8">
    <mergeCell ref="C27:BC27"/>
    <mergeCell ref="A9:BC9"/>
    <mergeCell ref="A1:L1"/>
    <mergeCell ref="A4:BC4"/>
    <mergeCell ref="A5:BC5"/>
    <mergeCell ref="A6:BC6"/>
    <mergeCell ref="A7:BC7"/>
    <mergeCell ref="B8:BC8"/>
  </mergeCells>
  <dataValidations count="21">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6">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26">
      <formula1>IF(ISBLANK(F26),$A$3:$C$3,$B$3:$C$3)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6">
      <formula1>0</formula1>
      <formula2>IF(E26&lt;&gt;"Select",99.9,0)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26">
      <formula1>IF(E26&lt;&gt;"Select",0,-1)</formula1>
      <formula2>IF(E26&lt;&gt;"Select",99.99,-1)</formula2>
    </dataValidation>
    <dataValidation type="list" allowBlank="1" showInputMessage="1" showErrorMessage="1" sqref="L15 L16 L17 L18 L19 L20 L21 L22 L23 L13 L14 L24">
      <formula1>"INR"</formula1>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allowBlank="1" showInputMessage="1" showErrorMessage="1" promptTitle="Addition / Deduction" prompt="Please Choose the correct One" sqref="J13:J24"/>
    <dataValidation type="list" showInputMessage="1" showErrorMessage="1" sqref="I13:I24">
      <formula1>"Excess(+), Less(-)"</formula1>
    </dataValidation>
    <dataValidation type="decimal" allowBlank="1" showInputMessage="1" showErrorMessage="1" errorTitle="Invalid Entry" error="Only Numeric Values are allowed. " sqref="A13:A24">
      <formula1>0</formula1>
      <formula2>999999999999999</formula2>
    </dataValidation>
    <dataValidation allowBlank="1" showInputMessage="1" showErrorMessage="1" promptTitle="Itemcode/Make" prompt="Please enter text" sqref="C13:C24"/>
    <dataValidation type="decimal" allowBlank="1" showInputMessage="1" showErrorMessage="1" promptTitle="Rate Entry" prompt="Please enter the Other Taxes2 in Rupees for this item. " errorTitle="Invaid Entry" error="Only Numeric Values are allowed. " sqref="N13:O2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4">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4">
      <formula1>0</formula1>
      <formula2>999999999999999</formula2>
    </dataValidation>
    <dataValidation allowBlank="1" showInputMessage="1" showErrorMessage="1" promptTitle="Units" prompt="Please enter Units in text" sqref="E13:E24"/>
    <dataValidation type="decimal" allowBlank="1" showInputMessage="1" showErrorMessage="1" promptTitle="Quantity" prompt="Please enter the Quantity for this item. " errorTitle="Invalid Entry" error="Only Numeric Values are allowed. " sqref="D13:D24 F13:F24">
      <formula1>0</formula1>
      <formula2>999999999999999</formula2>
    </dataValidation>
    <dataValidation type="list" allowBlank="1" showInputMessage="1" showErrorMessage="1" sqref="K13:K24">
      <formula1>"Partial Conversion, Full Conversion"</formula1>
    </dataValidation>
    <dataValidation type="decimal" allowBlank="1" showInputMessage="1" showErrorMessage="1" promptTitle="Rate Entry" prompt="Please enter &quot;GST&quot; charges in Rupees for this item. " errorTitle="Invaid Entry" error="Only Numeric Values are allowed. " sqref="M14:M25">
      <formula1>0</formula1>
      <formula2>999999999999999</formula2>
    </dataValidation>
  </dataValidations>
  <printOptions horizontalCentered="1"/>
  <pageMargins left="0" right="0" top="0.7480314960629921" bottom="0.4330708661417323" header="0.31496062992125984" footer="0.31496062992125984"/>
  <pageSetup horizontalDpi="600" verticalDpi="600" orientation="landscape" paperSize="9" scale="47" r:id="rId2"/>
  <colBreaks count="1" manualBreakCount="1">
    <brk id="55" max="65535" man="1"/>
  </colBreaks>
  <drawing r:id="rId1"/>
</worksheet>
</file>

<file path=xl/worksheets/sheet3.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105" t="s">
        <v>2</v>
      </c>
      <c r="F6" s="105"/>
      <c r="G6" s="105"/>
      <c r="H6" s="105"/>
      <c r="I6" s="105"/>
      <c r="J6" s="105"/>
      <c r="K6" s="105"/>
    </row>
    <row r="7" spans="5:11" ht="15">
      <c r="E7" s="105"/>
      <c r="F7" s="105"/>
      <c r="G7" s="105"/>
      <c r="H7" s="105"/>
      <c r="I7" s="105"/>
      <c r="J7" s="105"/>
      <c r="K7" s="105"/>
    </row>
    <row r="8" spans="5:11" ht="15">
      <c r="E8" s="105"/>
      <c r="F8" s="105"/>
      <c r="G8" s="105"/>
      <c r="H8" s="105"/>
      <c r="I8" s="105"/>
      <c r="J8" s="105"/>
      <c r="K8" s="105"/>
    </row>
    <row r="9" spans="5:11" ht="15">
      <c r="E9" s="105"/>
      <c r="F9" s="105"/>
      <c r="G9" s="105"/>
      <c r="H9" s="105"/>
      <c r="I9" s="105"/>
      <c r="J9" s="105"/>
      <c r="K9" s="105"/>
    </row>
    <row r="10" spans="5:11" ht="15">
      <c r="E10" s="105"/>
      <c r="F10" s="105"/>
      <c r="G10" s="105"/>
      <c r="H10" s="105"/>
      <c r="I10" s="105"/>
      <c r="J10" s="105"/>
      <c r="K10" s="105"/>
    </row>
    <row r="11" spans="5:11" ht="15">
      <c r="E11" s="105"/>
      <c r="F11" s="105"/>
      <c r="G11" s="105"/>
      <c r="H11" s="105"/>
      <c r="I11" s="105"/>
      <c r="J11" s="105"/>
      <c r="K11" s="105"/>
    </row>
    <row r="12" spans="5:11" ht="15">
      <c r="E12" s="105"/>
      <c r="F12" s="105"/>
      <c r="G12" s="105"/>
      <c r="H12" s="105"/>
      <c r="I12" s="105"/>
      <c r="J12" s="105"/>
      <c r="K12" s="105"/>
    </row>
    <row r="13" spans="5:11" ht="15">
      <c r="E13" s="105"/>
      <c r="F13" s="105"/>
      <c r="G13" s="105"/>
      <c r="H13" s="105"/>
      <c r="I13" s="105"/>
      <c r="J13" s="105"/>
      <c r="K13" s="105"/>
    </row>
    <row r="14" spans="5:11" ht="15">
      <c r="E14" s="105"/>
      <c r="F14" s="105"/>
      <c r="G14" s="105"/>
      <c r="H14" s="105"/>
      <c r="I14" s="105"/>
      <c r="J14" s="105"/>
      <c r="K14" s="105"/>
    </row>
  </sheetData>
  <sheetProtection/>
  <mergeCells count="1">
    <mergeCell ref="E6:K14"/>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Sheet22">
    <tabColor theme="4" tint="-0.4999699890613556"/>
  </sheetPr>
  <dimension ref="A1:II71"/>
  <sheetViews>
    <sheetView showGridLines="0" zoomScale="70" zoomScaleNormal="70" zoomScaleSheetLayoutView="55" zoomScalePageLayoutView="0" workbookViewId="0" topLeftCell="A1">
      <selection activeCell="A8" sqref="A8:IV8"/>
    </sheetView>
  </sheetViews>
  <sheetFormatPr defaultColWidth="9.140625" defaultRowHeight="15"/>
  <cols>
    <col min="1" max="1" width="14.57421875" style="53" customWidth="1"/>
    <col min="2" max="2" width="88.140625" style="53" customWidth="1"/>
    <col min="3" max="3" width="10.140625" style="53" hidden="1" customWidth="1"/>
    <col min="4" max="4" width="14.57421875" style="53" customWidth="1"/>
    <col min="5" max="5" width="11.28125" style="53" customWidth="1"/>
    <col min="6" max="6" width="14.421875" style="53" hidden="1" customWidth="1"/>
    <col min="7" max="7" width="14.140625" style="53" hidden="1" customWidth="1"/>
    <col min="8" max="9" width="12.140625" style="53" hidden="1" customWidth="1"/>
    <col min="10" max="10" width="9.00390625" style="53" hidden="1" customWidth="1"/>
    <col min="11" max="11" width="19.57421875" style="53" hidden="1" customWidth="1"/>
    <col min="12" max="12" width="14.28125" style="53" hidden="1" customWidth="1"/>
    <col min="13" max="13" width="19.00390625" style="53" customWidth="1"/>
    <col min="14" max="14" width="15.28125" style="54" hidden="1" customWidth="1"/>
    <col min="15" max="15" width="14.28125" style="53" hidden="1" customWidth="1"/>
    <col min="16" max="16" width="17.28125" style="53" hidden="1" customWidth="1"/>
    <col min="17" max="17" width="18.421875" style="53" hidden="1" customWidth="1"/>
    <col min="18" max="18" width="17.421875" style="53" hidden="1" customWidth="1"/>
    <col min="19" max="19" width="14.7109375" style="53" hidden="1" customWidth="1"/>
    <col min="20" max="20" width="14.8515625" style="53" hidden="1" customWidth="1"/>
    <col min="21" max="21" width="16.421875" style="53" hidden="1" customWidth="1"/>
    <col min="22" max="22" width="13.00390625" style="53" hidden="1" customWidth="1"/>
    <col min="23" max="51" width="9.140625" style="53" hidden="1" customWidth="1"/>
    <col min="52" max="52" width="10.28125" style="53" hidden="1" customWidth="1"/>
    <col min="53" max="53" width="20.28125" style="53" customWidth="1"/>
    <col min="54" max="54" width="18.8515625" style="53" hidden="1" customWidth="1"/>
    <col min="55" max="55" width="43.57421875" style="53" customWidth="1"/>
    <col min="56" max="238" width="9.140625" style="53" customWidth="1"/>
    <col min="239" max="243" width="9.140625" style="55" customWidth="1"/>
    <col min="244" max="16384" width="9.140625" style="53" customWidth="1"/>
  </cols>
  <sheetData>
    <row r="1" spans="1:243" s="1" customFormat="1" ht="25.5" customHeight="1">
      <c r="A1" s="96" t="s">
        <v>140</v>
      </c>
      <c r="B1" s="96"/>
      <c r="C1" s="96"/>
      <c r="D1" s="96"/>
      <c r="E1" s="96"/>
      <c r="F1" s="96"/>
      <c r="G1" s="96"/>
      <c r="H1" s="96"/>
      <c r="I1" s="96"/>
      <c r="J1" s="96"/>
      <c r="K1" s="96"/>
      <c r="L1" s="96"/>
      <c r="O1" s="2"/>
      <c r="P1" s="2"/>
      <c r="Q1" s="3"/>
      <c r="IE1" s="3"/>
      <c r="IF1" s="3"/>
      <c r="IG1" s="3"/>
      <c r="IH1" s="3"/>
      <c r="II1" s="3"/>
    </row>
    <row r="2" spans="1:17" s="1" customFormat="1" ht="25.5" customHeight="1" hidden="1">
      <c r="A2" s="4" t="s">
        <v>3</v>
      </c>
      <c r="B2" s="4" t="s">
        <v>4</v>
      </c>
      <c r="C2" s="59" t="s">
        <v>5</v>
      </c>
      <c r="D2" s="59" t="s">
        <v>6</v>
      </c>
      <c r="E2" s="4" t="s">
        <v>7</v>
      </c>
      <c r="J2" s="5"/>
      <c r="K2" s="5"/>
      <c r="L2" s="5"/>
      <c r="O2" s="2"/>
      <c r="P2" s="2"/>
      <c r="Q2" s="3"/>
    </row>
    <row r="3" spans="1:243" s="1" customFormat="1" ht="30" customHeight="1" hidden="1">
      <c r="A3" s="1" t="s">
        <v>8</v>
      </c>
      <c r="C3" s="1" t="s">
        <v>9</v>
      </c>
      <c r="IE3" s="3"/>
      <c r="IF3" s="3"/>
      <c r="IG3" s="3"/>
      <c r="IH3" s="3"/>
      <c r="II3" s="3"/>
    </row>
    <row r="4" spans="1:243" s="6" customFormat="1" ht="30.75" customHeight="1">
      <c r="A4" s="97" t="s">
        <v>56</v>
      </c>
      <c r="B4" s="97"/>
      <c r="C4" s="97"/>
      <c r="D4" s="97"/>
      <c r="E4" s="97"/>
      <c r="F4" s="97"/>
      <c r="G4" s="97"/>
      <c r="H4" s="97"/>
      <c r="I4" s="97"/>
      <c r="J4" s="97"/>
      <c r="K4" s="97"/>
      <c r="L4" s="97"/>
      <c r="M4" s="97"/>
      <c r="N4" s="97"/>
      <c r="O4" s="97"/>
      <c r="P4" s="97"/>
      <c r="Q4" s="97"/>
      <c r="R4" s="97"/>
      <c r="S4" s="97"/>
      <c r="T4" s="97"/>
      <c r="U4" s="97"/>
      <c r="V4" s="97"/>
      <c r="W4" s="97"/>
      <c r="X4" s="97"/>
      <c r="Y4" s="97"/>
      <c r="Z4" s="97"/>
      <c r="AA4" s="97"/>
      <c r="AB4" s="97"/>
      <c r="AC4" s="97"/>
      <c r="AD4" s="97"/>
      <c r="AE4" s="97"/>
      <c r="AF4" s="97"/>
      <c r="AG4" s="97"/>
      <c r="AH4" s="97"/>
      <c r="AI4" s="97"/>
      <c r="AJ4" s="97"/>
      <c r="AK4" s="97"/>
      <c r="AL4" s="97"/>
      <c r="AM4" s="97"/>
      <c r="AN4" s="97"/>
      <c r="AO4" s="97"/>
      <c r="AP4" s="97"/>
      <c r="AQ4" s="97"/>
      <c r="AR4" s="97"/>
      <c r="AS4" s="97"/>
      <c r="AT4" s="97"/>
      <c r="AU4" s="97"/>
      <c r="AV4" s="97"/>
      <c r="AW4" s="97"/>
      <c r="AX4" s="97"/>
      <c r="AY4" s="97"/>
      <c r="AZ4" s="97"/>
      <c r="BA4" s="97"/>
      <c r="BB4" s="97"/>
      <c r="BC4" s="97"/>
      <c r="IE4" s="7"/>
      <c r="IF4" s="7"/>
      <c r="IG4" s="7"/>
      <c r="IH4" s="7"/>
      <c r="II4" s="7"/>
    </row>
    <row r="5" spans="1:243" s="6" customFormat="1" ht="30.75" customHeight="1">
      <c r="A5" s="97" t="s">
        <v>155</v>
      </c>
      <c r="B5" s="97"/>
      <c r="C5" s="97"/>
      <c r="D5" s="97"/>
      <c r="E5" s="97"/>
      <c r="F5" s="97"/>
      <c r="G5" s="97"/>
      <c r="H5" s="97"/>
      <c r="I5" s="97"/>
      <c r="J5" s="97"/>
      <c r="K5" s="97"/>
      <c r="L5" s="97"/>
      <c r="M5" s="97"/>
      <c r="N5" s="97"/>
      <c r="O5" s="97"/>
      <c r="P5" s="97"/>
      <c r="Q5" s="97"/>
      <c r="R5" s="97"/>
      <c r="S5" s="97"/>
      <c r="T5" s="97"/>
      <c r="U5" s="97"/>
      <c r="V5" s="97"/>
      <c r="W5" s="97"/>
      <c r="X5" s="97"/>
      <c r="Y5" s="97"/>
      <c r="Z5" s="97"/>
      <c r="AA5" s="97"/>
      <c r="AB5" s="97"/>
      <c r="AC5" s="97"/>
      <c r="AD5" s="97"/>
      <c r="AE5" s="97"/>
      <c r="AF5" s="97"/>
      <c r="AG5" s="97"/>
      <c r="AH5" s="97"/>
      <c r="AI5" s="97"/>
      <c r="AJ5" s="97"/>
      <c r="AK5" s="97"/>
      <c r="AL5" s="97"/>
      <c r="AM5" s="97"/>
      <c r="AN5" s="97"/>
      <c r="AO5" s="97"/>
      <c r="AP5" s="97"/>
      <c r="AQ5" s="97"/>
      <c r="AR5" s="97"/>
      <c r="AS5" s="97"/>
      <c r="AT5" s="97"/>
      <c r="AU5" s="97"/>
      <c r="AV5" s="97"/>
      <c r="AW5" s="97"/>
      <c r="AX5" s="97"/>
      <c r="AY5" s="97"/>
      <c r="AZ5" s="97"/>
      <c r="BA5" s="97"/>
      <c r="BB5" s="97"/>
      <c r="BC5" s="97"/>
      <c r="IE5" s="7"/>
      <c r="IF5" s="7"/>
      <c r="IG5" s="7"/>
      <c r="IH5" s="7"/>
      <c r="II5" s="7"/>
    </row>
    <row r="6" spans="1:243" s="6" customFormat="1" ht="30.75" customHeight="1">
      <c r="A6" s="97" t="s">
        <v>154</v>
      </c>
      <c r="B6" s="97"/>
      <c r="C6" s="97"/>
      <c r="D6" s="97"/>
      <c r="E6" s="97"/>
      <c r="F6" s="97"/>
      <c r="G6" s="97"/>
      <c r="H6" s="97"/>
      <c r="I6" s="97"/>
      <c r="J6" s="97"/>
      <c r="K6" s="97"/>
      <c r="L6" s="97"/>
      <c r="M6" s="97"/>
      <c r="N6" s="97"/>
      <c r="O6" s="97"/>
      <c r="P6" s="97"/>
      <c r="Q6" s="97"/>
      <c r="R6" s="97"/>
      <c r="S6" s="97"/>
      <c r="T6" s="97"/>
      <c r="U6" s="97"/>
      <c r="V6" s="97"/>
      <c r="W6" s="97"/>
      <c r="X6" s="97"/>
      <c r="Y6" s="97"/>
      <c r="Z6" s="97"/>
      <c r="AA6" s="97"/>
      <c r="AB6" s="97"/>
      <c r="AC6" s="97"/>
      <c r="AD6" s="97"/>
      <c r="AE6" s="97"/>
      <c r="AF6" s="97"/>
      <c r="AG6" s="97"/>
      <c r="AH6" s="97"/>
      <c r="AI6" s="97"/>
      <c r="AJ6" s="97"/>
      <c r="AK6" s="97"/>
      <c r="AL6" s="97"/>
      <c r="AM6" s="97"/>
      <c r="AN6" s="97"/>
      <c r="AO6" s="97"/>
      <c r="AP6" s="97"/>
      <c r="AQ6" s="97"/>
      <c r="AR6" s="97"/>
      <c r="AS6" s="97"/>
      <c r="AT6" s="97"/>
      <c r="AU6" s="97"/>
      <c r="AV6" s="97"/>
      <c r="AW6" s="97"/>
      <c r="AX6" s="97"/>
      <c r="AY6" s="97"/>
      <c r="AZ6" s="97"/>
      <c r="BA6" s="97"/>
      <c r="BB6" s="97"/>
      <c r="BC6" s="97"/>
      <c r="IE6" s="7"/>
      <c r="IF6" s="7"/>
      <c r="IG6" s="7"/>
      <c r="IH6" s="7"/>
      <c r="II6" s="7"/>
    </row>
    <row r="7" spans="1:243" s="6" customFormat="1" ht="29.25" customHeight="1" hidden="1">
      <c r="A7" s="98" t="s">
        <v>10</v>
      </c>
      <c r="B7" s="98"/>
      <c r="C7" s="98"/>
      <c r="D7" s="98"/>
      <c r="E7" s="98"/>
      <c r="F7" s="98"/>
      <c r="G7" s="98"/>
      <c r="H7" s="98"/>
      <c r="I7" s="98"/>
      <c r="J7" s="98"/>
      <c r="K7" s="98"/>
      <c r="L7" s="98"/>
      <c r="M7" s="98"/>
      <c r="N7" s="98"/>
      <c r="O7" s="98"/>
      <c r="P7" s="98"/>
      <c r="Q7" s="98"/>
      <c r="R7" s="98"/>
      <c r="S7" s="98"/>
      <c r="T7" s="98"/>
      <c r="U7" s="98"/>
      <c r="V7" s="98"/>
      <c r="W7" s="98"/>
      <c r="X7" s="98"/>
      <c r="Y7" s="98"/>
      <c r="Z7" s="98"/>
      <c r="AA7" s="98"/>
      <c r="AB7" s="98"/>
      <c r="AC7" s="98"/>
      <c r="AD7" s="98"/>
      <c r="AE7" s="98"/>
      <c r="AF7" s="98"/>
      <c r="AG7" s="98"/>
      <c r="AH7" s="98"/>
      <c r="AI7" s="98"/>
      <c r="AJ7" s="98"/>
      <c r="AK7" s="98"/>
      <c r="AL7" s="98"/>
      <c r="AM7" s="98"/>
      <c r="AN7" s="98"/>
      <c r="AO7" s="98"/>
      <c r="AP7" s="98"/>
      <c r="AQ7" s="98"/>
      <c r="AR7" s="98"/>
      <c r="AS7" s="98"/>
      <c r="AT7" s="98"/>
      <c r="AU7" s="98"/>
      <c r="AV7" s="98"/>
      <c r="AW7" s="98"/>
      <c r="AX7" s="98"/>
      <c r="AY7" s="98"/>
      <c r="AZ7" s="98"/>
      <c r="BA7" s="98"/>
      <c r="BB7" s="98"/>
      <c r="BC7" s="98"/>
      <c r="IE7" s="7"/>
      <c r="IF7" s="7"/>
      <c r="IG7" s="7"/>
      <c r="IH7" s="7"/>
      <c r="II7" s="7"/>
    </row>
    <row r="8" spans="1:243" s="9" customFormat="1" ht="87" customHeight="1" hidden="1">
      <c r="A8" s="8" t="s">
        <v>51</v>
      </c>
      <c r="B8" s="102">
        <f>BoQ1!B8</f>
        <v>0</v>
      </c>
      <c r="C8" s="103"/>
      <c r="D8" s="103"/>
      <c r="E8" s="103"/>
      <c r="F8" s="103"/>
      <c r="G8" s="103"/>
      <c r="H8" s="103"/>
      <c r="I8" s="103"/>
      <c r="J8" s="103"/>
      <c r="K8" s="103"/>
      <c r="L8" s="103"/>
      <c r="M8" s="103"/>
      <c r="N8" s="103"/>
      <c r="O8" s="103"/>
      <c r="P8" s="103"/>
      <c r="Q8" s="103"/>
      <c r="R8" s="103"/>
      <c r="S8" s="103"/>
      <c r="T8" s="103"/>
      <c r="U8" s="103"/>
      <c r="V8" s="103"/>
      <c r="W8" s="103"/>
      <c r="X8" s="103"/>
      <c r="Y8" s="103"/>
      <c r="Z8" s="103"/>
      <c r="AA8" s="103"/>
      <c r="AB8" s="103"/>
      <c r="AC8" s="103"/>
      <c r="AD8" s="103"/>
      <c r="AE8" s="103"/>
      <c r="AF8" s="103"/>
      <c r="AG8" s="103"/>
      <c r="AH8" s="103"/>
      <c r="AI8" s="103"/>
      <c r="AJ8" s="103"/>
      <c r="AK8" s="103"/>
      <c r="AL8" s="103"/>
      <c r="AM8" s="103"/>
      <c r="AN8" s="103"/>
      <c r="AO8" s="103"/>
      <c r="AP8" s="103"/>
      <c r="AQ8" s="103"/>
      <c r="AR8" s="103"/>
      <c r="AS8" s="103"/>
      <c r="AT8" s="103"/>
      <c r="AU8" s="103"/>
      <c r="AV8" s="103"/>
      <c r="AW8" s="103"/>
      <c r="AX8" s="103"/>
      <c r="AY8" s="103"/>
      <c r="AZ8" s="103"/>
      <c r="BA8" s="103"/>
      <c r="BB8" s="103"/>
      <c r="BC8" s="104"/>
      <c r="IE8" s="10"/>
      <c r="IF8" s="10"/>
      <c r="IG8" s="10"/>
      <c r="IH8" s="10"/>
      <c r="II8" s="10"/>
    </row>
    <row r="9" spans="1:243" s="11" customFormat="1" ht="61.5" customHeight="1">
      <c r="A9" s="106" t="s">
        <v>144</v>
      </c>
      <c r="B9" s="91"/>
      <c r="C9" s="91"/>
      <c r="D9" s="91"/>
      <c r="E9" s="91"/>
      <c r="F9" s="91"/>
      <c r="G9" s="91"/>
      <c r="H9" s="91"/>
      <c r="I9" s="91"/>
      <c r="J9" s="91"/>
      <c r="K9" s="91"/>
      <c r="L9" s="91"/>
      <c r="M9" s="91"/>
      <c r="N9" s="91"/>
      <c r="O9" s="91"/>
      <c r="P9" s="91"/>
      <c r="Q9" s="91"/>
      <c r="R9" s="91"/>
      <c r="S9" s="91"/>
      <c r="T9" s="91"/>
      <c r="U9" s="91"/>
      <c r="V9" s="91"/>
      <c r="W9" s="91"/>
      <c r="X9" s="91"/>
      <c r="Y9" s="91"/>
      <c r="Z9" s="91"/>
      <c r="AA9" s="91"/>
      <c r="AB9" s="91"/>
      <c r="AC9" s="91"/>
      <c r="AD9" s="91"/>
      <c r="AE9" s="91"/>
      <c r="AF9" s="91"/>
      <c r="AG9" s="91"/>
      <c r="AH9" s="91"/>
      <c r="AI9" s="91"/>
      <c r="AJ9" s="91"/>
      <c r="AK9" s="91"/>
      <c r="AL9" s="91"/>
      <c r="AM9" s="91"/>
      <c r="AN9" s="91"/>
      <c r="AO9" s="91"/>
      <c r="AP9" s="91"/>
      <c r="AQ9" s="91"/>
      <c r="AR9" s="91"/>
      <c r="AS9" s="91"/>
      <c r="AT9" s="91"/>
      <c r="AU9" s="91"/>
      <c r="AV9" s="91"/>
      <c r="AW9" s="91"/>
      <c r="AX9" s="91"/>
      <c r="AY9" s="91"/>
      <c r="AZ9" s="91"/>
      <c r="BA9" s="91"/>
      <c r="BB9" s="91"/>
      <c r="BC9" s="92"/>
      <c r="IE9" s="12"/>
      <c r="IF9" s="12"/>
      <c r="IG9" s="12"/>
      <c r="IH9" s="12"/>
      <c r="II9" s="12"/>
    </row>
    <row r="10" spans="1:243" s="14" customFormat="1" ht="18.75" customHeight="1">
      <c r="A10" s="13" t="s">
        <v>12</v>
      </c>
      <c r="B10" s="13" t="s">
        <v>13</v>
      </c>
      <c r="C10" s="13" t="s">
        <v>13</v>
      </c>
      <c r="D10" s="13" t="s">
        <v>12</v>
      </c>
      <c r="E10" s="13" t="s">
        <v>13</v>
      </c>
      <c r="F10" s="13" t="s">
        <v>14</v>
      </c>
      <c r="G10" s="13" t="s">
        <v>14</v>
      </c>
      <c r="H10" s="13" t="s">
        <v>15</v>
      </c>
      <c r="I10" s="13" t="s">
        <v>13</v>
      </c>
      <c r="J10" s="13" t="s">
        <v>12</v>
      </c>
      <c r="K10" s="13" t="s">
        <v>16</v>
      </c>
      <c r="L10" s="13" t="s">
        <v>13</v>
      </c>
      <c r="M10" s="13" t="s">
        <v>12</v>
      </c>
      <c r="N10" s="13" t="s">
        <v>14</v>
      </c>
      <c r="O10" s="13" t="s">
        <v>14</v>
      </c>
      <c r="P10" s="13" t="s">
        <v>14</v>
      </c>
      <c r="Q10" s="13" t="s">
        <v>14</v>
      </c>
      <c r="R10" s="13" t="s">
        <v>15</v>
      </c>
      <c r="S10" s="13" t="s">
        <v>15</v>
      </c>
      <c r="T10" s="13" t="s">
        <v>14</v>
      </c>
      <c r="U10" s="13" t="s">
        <v>14</v>
      </c>
      <c r="V10" s="13" t="s">
        <v>14</v>
      </c>
      <c r="W10" s="13" t="s">
        <v>14</v>
      </c>
      <c r="X10" s="13" t="s">
        <v>15</v>
      </c>
      <c r="Y10" s="13" t="s">
        <v>15</v>
      </c>
      <c r="Z10" s="13" t="s">
        <v>14</v>
      </c>
      <c r="AA10" s="13" t="s">
        <v>14</v>
      </c>
      <c r="AB10" s="13" t="s">
        <v>14</v>
      </c>
      <c r="AC10" s="13" t="s">
        <v>14</v>
      </c>
      <c r="AD10" s="13" t="s">
        <v>15</v>
      </c>
      <c r="AE10" s="13" t="s">
        <v>15</v>
      </c>
      <c r="AF10" s="13" t="s">
        <v>14</v>
      </c>
      <c r="AG10" s="13" t="s">
        <v>14</v>
      </c>
      <c r="AH10" s="13" t="s">
        <v>14</v>
      </c>
      <c r="AI10" s="13" t="s">
        <v>14</v>
      </c>
      <c r="AJ10" s="13" t="s">
        <v>15</v>
      </c>
      <c r="AK10" s="13" t="s">
        <v>15</v>
      </c>
      <c r="AL10" s="13" t="s">
        <v>14</v>
      </c>
      <c r="AM10" s="13" t="s">
        <v>14</v>
      </c>
      <c r="AN10" s="13" t="s">
        <v>14</v>
      </c>
      <c r="AO10" s="13" t="s">
        <v>14</v>
      </c>
      <c r="AP10" s="13" t="s">
        <v>15</v>
      </c>
      <c r="AQ10" s="13" t="s">
        <v>15</v>
      </c>
      <c r="AR10" s="13" t="s">
        <v>14</v>
      </c>
      <c r="AS10" s="13" t="s">
        <v>14</v>
      </c>
      <c r="AT10" s="13" t="s">
        <v>12</v>
      </c>
      <c r="AU10" s="13" t="s">
        <v>12</v>
      </c>
      <c r="AV10" s="13" t="s">
        <v>15</v>
      </c>
      <c r="AW10" s="13" t="s">
        <v>15</v>
      </c>
      <c r="AX10" s="13" t="s">
        <v>12</v>
      </c>
      <c r="AY10" s="13" t="s">
        <v>12</v>
      </c>
      <c r="AZ10" s="13" t="s">
        <v>17</v>
      </c>
      <c r="BA10" s="13" t="s">
        <v>12</v>
      </c>
      <c r="BB10" s="13" t="s">
        <v>12</v>
      </c>
      <c r="BC10" s="13" t="s">
        <v>13</v>
      </c>
      <c r="IE10" s="15"/>
      <c r="IF10" s="15"/>
      <c r="IG10" s="15"/>
      <c r="IH10" s="15"/>
      <c r="II10" s="15"/>
    </row>
    <row r="11" spans="1:243" s="14" customFormat="1" ht="109.5" customHeight="1">
      <c r="A11" s="13" t="s">
        <v>0</v>
      </c>
      <c r="B11" s="13" t="s">
        <v>18</v>
      </c>
      <c r="C11" s="13" t="s">
        <v>1</v>
      </c>
      <c r="D11" s="13" t="s">
        <v>19</v>
      </c>
      <c r="E11" s="13" t="s">
        <v>20</v>
      </c>
      <c r="F11" s="13" t="s">
        <v>52</v>
      </c>
      <c r="G11" s="13"/>
      <c r="H11" s="13"/>
      <c r="I11" s="13" t="s">
        <v>21</v>
      </c>
      <c r="J11" s="13" t="s">
        <v>22</v>
      </c>
      <c r="K11" s="13" t="s">
        <v>23</v>
      </c>
      <c r="L11" s="13" t="s">
        <v>24</v>
      </c>
      <c r="M11" s="16" t="s">
        <v>55</v>
      </c>
      <c r="N11" s="13" t="s">
        <v>25</v>
      </c>
      <c r="O11" s="13" t="s">
        <v>26</v>
      </c>
      <c r="P11" s="13" t="s">
        <v>27</v>
      </c>
      <c r="Q11" s="13" t="s">
        <v>28</v>
      </c>
      <c r="R11" s="13"/>
      <c r="S11" s="13"/>
      <c r="T11" s="13" t="s">
        <v>29</v>
      </c>
      <c r="U11" s="13" t="s">
        <v>30</v>
      </c>
      <c r="V11" s="13" t="s">
        <v>31</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68" t="s">
        <v>54</v>
      </c>
      <c r="BB11" s="17" t="s">
        <v>32</v>
      </c>
      <c r="BC11" s="17" t="s">
        <v>33</v>
      </c>
      <c r="IE11" s="15"/>
      <c r="IF11" s="15"/>
      <c r="IG11" s="15"/>
      <c r="IH11" s="15"/>
      <c r="II11" s="15"/>
    </row>
    <row r="12" spans="1:243" s="14" customFormat="1" ht="15">
      <c r="A12" s="18">
        <v>1</v>
      </c>
      <c r="B12" s="18">
        <v>2</v>
      </c>
      <c r="C12" s="18">
        <v>3</v>
      </c>
      <c r="D12" s="18">
        <v>4</v>
      </c>
      <c r="E12" s="18">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32" customFormat="1" ht="68.25" thickBot="1">
      <c r="A13" s="19">
        <v>1</v>
      </c>
      <c r="B13" s="78" t="s">
        <v>53</v>
      </c>
      <c r="C13" s="21" t="s">
        <v>34</v>
      </c>
      <c r="D13" s="22"/>
      <c r="E13" s="23"/>
      <c r="F13" s="22"/>
      <c r="G13" s="24"/>
      <c r="H13" s="24"/>
      <c r="I13" s="22"/>
      <c r="J13" s="25"/>
      <c r="K13" s="26"/>
      <c r="L13" s="26"/>
      <c r="M13" s="27"/>
      <c r="N13" s="28"/>
      <c r="O13" s="28"/>
      <c r="P13" s="29"/>
      <c r="Q13" s="28"/>
      <c r="R13" s="28"/>
      <c r="S13" s="30"/>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82"/>
      <c r="BB13" s="80"/>
      <c r="BC13" s="31"/>
      <c r="IE13" s="33">
        <v>1</v>
      </c>
      <c r="IF13" s="33" t="s">
        <v>35</v>
      </c>
      <c r="IG13" s="33" t="s">
        <v>36</v>
      </c>
      <c r="IH13" s="33">
        <v>10</v>
      </c>
      <c r="II13" s="33" t="s">
        <v>37</v>
      </c>
    </row>
    <row r="14" spans="1:243" s="32" customFormat="1" ht="85.5">
      <c r="A14" s="19">
        <v>1.01</v>
      </c>
      <c r="B14" s="79" t="s">
        <v>69</v>
      </c>
      <c r="C14" s="21"/>
      <c r="D14" s="70">
        <v>7660</v>
      </c>
      <c r="E14" s="76" t="s">
        <v>70</v>
      </c>
      <c r="F14" s="76" t="s">
        <v>70</v>
      </c>
      <c r="G14" s="34"/>
      <c r="H14" s="24"/>
      <c r="I14" s="22" t="s">
        <v>39</v>
      </c>
      <c r="J14" s="25">
        <f>IF(I14="Less(-)",-1,1)</f>
        <v>1</v>
      </c>
      <c r="K14" s="26" t="s">
        <v>48</v>
      </c>
      <c r="L14" s="26" t="s">
        <v>7</v>
      </c>
      <c r="M14" s="66"/>
      <c r="N14" s="60"/>
      <c r="O14" s="60"/>
      <c r="P14" s="61"/>
      <c r="Q14" s="60"/>
      <c r="R14" s="60"/>
      <c r="S14" s="62"/>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83">
        <f>total_amount_ba($B$2,$D$2,D14,F14,J14,K14,M14)</f>
        <v>0</v>
      </c>
      <c r="BB14" s="81">
        <f>BA14+SUM(N14:AZ14)</f>
        <v>0</v>
      </c>
      <c r="BC14" s="31" t="str">
        <f>SpellNumber(L14,BB14)</f>
        <v>INR Zero Only</v>
      </c>
      <c r="IE14" s="33"/>
      <c r="IF14" s="33"/>
      <c r="IG14" s="33"/>
      <c r="IH14" s="33"/>
      <c r="II14" s="33"/>
    </row>
    <row r="15" spans="1:243" s="32" customFormat="1" ht="71.25">
      <c r="A15" s="19">
        <v>1.02</v>
      </c>
      <c r="B15" s="79" t="s">
        <v>115</v>
      </c>
      <c r="C15" s="21" t="s">
        <v>59</v>
      </c>
      <c r="D15" s="70">
        <v>630</v>
      </c>
      <c r="E15" s="72" t="s">
        <v>70</v>
      </c>
      <c r="F15" s="72" t="s">
        <v>70</v>
      </c>
      <c r="G15" s="34"/>
      <c r="H15" s="24"/>
      <c r="I15" s="22" t="s">
        <v>39</v>
      </c>
      <c r="J15" s="25">
        <f>IF(I15="Less(-)",-1,1)</f>
        <v>1</v>
      </c>
      <c r="K15" s="26" t="s">
        <v>48</v>
      </c>
      <c r="L15" s="26" t="s">
        <v>7</v>
      </c>
      <c r="M15" s="66"/>
      <c r="N15" s="60"/>
      <c r="O15" s="60"/>
      <c r="P15" s="61"/>
      <c r="Q15" s="60"/>
      <c r="R15" s="60"/>
      <c r="S15" s="62"/>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83">
        <f>total_amount_ba($B$2,$D$2,D15,F15,J15,K15,M15)</f>
        <v>0</v>
      </c>
      <c r="BB15" s="81">
        <f>BA15+SUM(N15:AZ15)</f>
        <v>0</v>
      </c>
      <c r="BC15" s="31" t="str">
        <f>SpellNumber(L15,BB15)</f>
        <v>INR Zero Only</v>
      </c>
      <c r="IE15" s="33">
        <v>1.01</v>
      </c>
      <c r="IF15" s="33" t="s">
        <v>40</v>
      </c>
      <c r="IG15" s="33" t="s">
        <v>36</v>
      </c>
      <c r="IH15" s="33">
        <v>123.223</v>
      </c>
      <c r="II15" s="33" t="s">
        <v>38</v>
      </c>
    </row>
    <row r="16" spans="1:243" s="32" customFormat="1" ht="42.75">
      <c r="A16" s="19">
        <v>1.03</v>
      </c>
      <c r="B16" s="79" t="s">
        <v>71</v>
      </c>
      <c r="C16" s="21"/>
      <c r="D16" s="70">
        <v>1432</v>
      </c>
      <c r="E16" s="70" t="s">
        <v>72</v>
      </c>
      <c r="F16" s="70" t="s">
        <v>72</v>
      </c>
      <c r="G16" s="34"/>
      <c r="H16" s="24"/>
      <c r="I16" s="22" t="s">
        <v>39</v>
      </c>
      <c r="J16" s="25">
        <f aca="true" t="shared" si="0" ref="J16:J49">IF(I16="Less(-)",-1,1)</f>
        <v>1</v>
      </c>
      <c r="K16" s="26" t="s">
        <v>48</v>
      </c>
      <c r="L16" s="26" t="s">
        <v>7</v>
      </c>
      <c r="M16" s="66"/>
      <c r="N16" s="60"/>
      <c r="O16" s="60"/>
      <c r="P16" s="61"/>
      <c r="Q16" s="60"/>
      <c r="R16" s="60"/>
      <c r="S16" s="62"/>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83">
        <f aca="true" t="shared" si="1" ref="BA16:BA49">total_amount_ba($B$2,$D$2,D16,F16,J16,K16,M16)</f>
        <v>0</v>
      </c>
      <c r="BB16" s="81">
        <f aca="true" t="shared" si="2" ref="BB16:BB49">BA16+SUM(N16:AZ16)</f>
        <v>0</v>
      </c>
      <c r="BC16" s="31" t="str">
        <f aca="true" t="shared" si="3" ref="BC16:BC49">SpellNumber(L16,BB16)</f>
        <v>INR Zero Only</v>
      </c>
      <c r="IE16" s="33"/>
      <c r="IF16" s="33"/>
      <c r="IG16" s="33"/>
      <c r="IH16" s="33"/>
      <c r="II16" s="33"/>
    </row>
    <row r="17" spans="1:243" s="32" customFormat="1" ht="57">
      <c r="A17" s="19">
        <v>1.04</v>
      </c>
      <c r="B17" s="79" t="s">
        <v>73</v>
      </c>
      <c r="C17" s="21"/>
      <c r="D17" s="70">
        <v>396</v>
      </c>
      <c r="E17" s="73" t="s">
        <v>72</v>
      </c>
      <c r="F17" s="73" t="s">
        <v>72</v>
      </c>
      <c r="G17" s="34"/>
      <c r="H17" s="24"/>
      <c r="I17" s="22" t="s">
        <v>39</v>
      </c>
      <c r="J17" s="25">
        <f t="shared" si="0"/>
        <v>1</v>
      </c>
      <c r="K17" s="26" t="s">
        <v>48</v>
      </c>
      <c r="L17" s="26" t="s">
        <v>7</v>
      </c>
      <c r="M17" s="66"/>
      <c r="N17" s="60"/>
      <c r="O17" s="60"/>
      <c r="P17" s="61"/>
      <c r="Q17" s="60"/>
      <c r="R17" s="60"/>
      <c r="S17" s="62"/>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83">
        <f t="shared" si="1"/>
        <v>0</v>
      </c>
      <c r="BB17" s="81">
        <f t="shared" si="2"/>
        <v>0</v>
      </c>
      <c r="BC17" s="31" t="str">
        <f t="shared" si="3"/>
        <v>INR Zero Only</v>
      </c>
      <c r="IE17" s="33"/>
      <c r="IF17" s="33"/>
      <c r="IG17" s="33"/>
      <c r="IH17" s="33"/>
      <c r="II17" s="33"/>
    </row>
    <row r="18" spans="1:243" s="32" customFormat="1" ht="42.75">
      <c r="A18" s="19">
        <v>1.05</v>
      </c>
      <c r="B18" s="79" t="s">
        <v>116</v>
      </c>
      <c r="C18" s="21"/>
      <c r="D18" s="70">
        <v>30</v>
      </c>
      <c r="E18" s="73" t="s">
        <v>72</v>
      </c>
      <c r="F18" s="73" t="s">
        <v>72</v>
      </c>
      <c r="G18" s="34"/>
      <c r="H18" s="24"/>
      <c r="I18" s="22" t="s">
        <v>39</v>
      </c>
      <c r="J18" s="25">
        <f t="shared" si="0"/>
        <v>1</v>
      </c>
      <c r="K18" s="26" t="s">
        <v>48</v>
      </c>
      <c r="L18" s="26" t="s">
        <v>7</v>
      </c>
      <c r="M18" s="66"/>
      <c r="N18" s="60"/>
      <c r="O18" s="60"/>
      <c r="P18" s="61"/>
      <c r="Q18" s="60"/>
      <c r="R18" s="60"/>
      <c r="S18" s="62"/>
      <c r="T18" s="63"/>
      <c r="U18" s="63"/>
      <c r="V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83">
        <f t="shared" si="1"/>
        <v>0</v>
      </c>
      <c r="BB18" s="81">
        <f t="shared" si="2"/>
        <v>0</v>
      </c>
      <c r="BC18" s="31" t="str">
        <f t="shared" si="3"/>
        <v>INR Zero Only</v>
      </c>
      <c r="IE18" s="33"/>
      <c r="IF18" s="33"/>
      <c r="IG18" s="33"/>
      <c r="IH18" s="33"/>
      <c r="II18" s="33"/>
    </row>
    <row r="19" spans="1:243" s="32" customFormat="1" ht="57">
      <c r="A19" s="19">
        <v>1.06</v>
      </c>
      <c r="B19" s="79" t="s">
        <v>74</v>
      </c>
      <c r="C19" s="21"/>
      <c r="D19" s="70">
        <v>141</v>
      </c>
      <c r="E19" s="70" t="s">
        <v>72</v>
      </c>
      <c r="F19" s="70" t="s">
        <v>72</v>
      </c>
      <c r="G19" s="34"/>
      <c r="H19" s="24"/>
      <c r="I19" s="22" t="s">
        <v>39</v>
      </c>
      <c r="J19" s="25">
        <f t="shared" si="0"/>
        <v>1</v>
      </c>
      <c r="K19" s="26" t="s">
        <v>48</v>
      </c>
      <c r="L19" s="26" t="s">
        <v>7</v>
      </c>
      <c r="M19" s="66"/>
      <c r="N19" s="60"/>
      <c r="O19" s="60"/>
      <c r="P19" s="61"/>
      <c r="Q19" s="60"/>
      <c r="R19" s="60"/>
      <c r="S19" s="62"/>
      <c r="T19" s="63"/>
      <c r="U19" s="63"/>
      <c r="V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83">
        <f t="shared" si="1"/>
        <v>0</v>
      </c>
      <c r="BB19" s="81">
        <f t="shared" si="2"/>
        <v>0</v>
      </c>
      <c r="BC19" s="31" t="str">
        <f t="shared" si="3"/>
        <v>INR Zero Only</v>
      </c>
      <c r="IE19" s="33"/>
      <c r="IF19" s="33"/>
      <c r="IG19" s="33"/>
      <c r="IH19" s="33"/>
      <c r="II19" s="33"/>
    </row>
    <row r="20" spans="1:243" s="32" customFormat="1" ht="57">
      <c r="A20" s="19">
        <v>1.07</v>
      </c>
      <c r="B20" s="79" t="s">
        <v>75</v>
      </c>
      <c r="C20" s="21"/>
      <c r="D20" s="70">
        <v>124</v>
      </c>
      <c r="E20" s="74" t="s">
        <v>72</v>
      </c>
      <c r="F20" s="74" t="s">
        <v>72</v>
      </c>
      <c r="G20" s="34"/>
      <c r="H20" s="24"/>
      <c r="I20" s="22" t="s">
        <v>39</v>
      </c>
      <c r="J20" s="25">
        <f t="shared" si="0"/>
        <v>1</v>
      </c>
      <c r="K20" s="26" t="s">
        <v>48</v>
      </c>
      <c r="L20" s="26" t="s">
        <v>7</v>
      </c>
      <c r="M20" s="66"/>
      <c r="N20" s="60"/>
      <c r="O20" s="60"/>
      <c r="P20" s="61"/>
      <c r="Q20" s="60"/>
      <c r="R20" s="60"/>
      <c r="S20" s="62"/>
      <c r="T20" s="63"/>
      <c r="U20" s="63"/>
      <c r="V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83">
        <f t="shared" si="1"/>
        <v>0</v>
      </c>
      <c r="BB20" s="81">
        <f t="shared" si="2"/>
        <v>0</v>
      </c>
      <c r="BC20" s="31" t="str">
        <f t="shared" si="3"/>
        <v>INR Zero Only</v>
      </c>
      <c r="IE20" s="33"/>
      <c r="IF20" s="33"/>
      <c r="IG20" s="33"/>
      <c r="IH20" s="33"/>
      <c r="II20" s="33"/>
    </row>
    <row r="21" spans="1:243" s="32" customFormat="1" ht="57">
      <c r="A21" s="19">
        <v>1.08</v>
      </c>
      <c r="B21" s="79" t="s">
        <v>117</v>
      </c>
      <c r="C21" s="21"/>
      <c r="D21" s="70">
        <v>15</v>
      </c>
      <c r="E21" s="74" t="s">
        <v>72</v>
      </c>
      <c r="F21" s="74" t="s">
        <v>72</v>
      </c>
      <c r="G21" s="34"/>
      <c r="H21" s="24"/>
      <c r="I21" s="22" t="s">
        <v>39</v>
      </c>
      <c r="J21" s="25">
        <f t="shared" si="0"/>
        <v>1</v>
      </c>
      <c r="K21" s="26" t="s">
        <v>48</v>
      </c>
      <c r="L21" s="26" t="s">
        <v>7</v>
      </c>
      <c r="M21" s="66"/>
      <c r="N21" s="60"/>
      <c r="O21" s="60"/>
      <c r="P21" s="61"/>
      <c r="Q21" s="60"/>
      <c r="R21" s="60"/>
      <c r="S21" s="62"/>
      <c r="T21" s="63"/>
      <c r="U21" s="63"/>
      <c r="V21" s="63"/>
      <c r="W21" s="63"/>
      <c r="X21" s="63"/>
      <c r="Y21" s="63"/>
      <c r="Z21" s="63"/>
      <c r="AA21" s="63"/>
      <c r="AB21" s="63"/>
      <c r="AC21" s="63"/>
      <c r="AD21" s="63"/>
      <c r="AE21" s="63"/>
      <c r="AF21" s="63"/>
      <c r="AG21" s="63"/>
      <c r="AH21" s="63"/>
      <c r="AI21" s="63"/>
      <c r="AJ21" s="63"/>
      <c r="AK21" s="63"/>
      <c r="AL21" s="63"/>
      <c r="AM21" s="63"/>
      <c r="AN21" s="63"/>
      <c r="AO21" s="63"/>
      <c r="AP21" s="63"/>
      <c r="AQ21" s="63"/>
      <c r="AR21" s="63"/>
      <c r="AS21" s="63"/>
      <c r="AT21" s="63"/>
      <c r="AU21" s="63"/>
      <c r="AV21" s="63"/>
      <c r="AW21" s="63"/>
      <c r="AX21" s="63"/>
      <c r="AY21" s="63"/>
      <c r="AZ21" s="63"/>
      <c r="BA21" s="83">
        <f t="shared" si="1"/>
        <v>0</v>
      </c>
      <c r="BB21" s="81">
        <f t="shared" si="2"/>
        <v>0</v>
      </c>
      <c r="BC21" s="31" t="str">
        <f t="shared" si="3"/>
        <v>INR Zero Only</v>
      </c>
      <c r="IE21" s="33"/>
      <c r="IF21" s="33"/>
      <c r="IG21" s="33"/>
      <c r="IH21" s="33"/>
      <c r="II21" s="33"/>
    </row>
    <row r="22" spans="1:243" s="32" customFormat="1" ht="171">
      <c r="A22" s="19">
        <v>1.09</v>
      </c>
      <c r="B22" s="79" t="s">
        <v>76</v>
      </c>
      <c r="C22" s="21"/>
      <c r="D22" s="70">
        <v>69</v>
      </c>
      <c r="E22" s="71" t="s">
        <v>72</v>
      </c>
      <c r="F22" s="71" t="s">
        <v>72</v>
      </c>
      <c r="G22" s="34"/>
      <c r="H22" s="24"/>
      <c r="I22" s="22" t="s">
        <v>39</v>
      </c>
      <c r="J22" s="25">
        <f t="shared" si="0"/>
        <v>1</v>
      </c>
      <c r="K22" s="26" t="s">
        <v>48</v>
      </c>
      <c r="L22" s="26" t="s">
        <v>7</v>
      </c>
      <c r="M22" s="66"/>
      <c r="N22" s="60"/>
      <c r="O22" s="60"/>
      <c r="P22" s="61"/>
      <c r="Q22" s="60"/>
      <c r="R22" s="60"/>
      <c r="S22" s="62"/>
      <c r="T22" s="63"/>
      <c r="U22" s="63"/>
      <c r="V22" s="63"/>
      <c r="W22" s="63"/>
      <c r="X22" s="63"/>
      <c r="Y22" s="63"/>
      <c r="Z22" s="63"/>
      <c r="AA22" s="63"/>
      <c r="AB22" s="63"/>
      <c r="AC22" s="63"/>
      <c r="AD22" s="63"/>
      <c r="AE22" s="63"/>
      <c r="AF22" s="63"/>
      <c r="AG22" s="63"/>
      <c r="AH22" s="63"/>
      <c r="AI22" s="63"/>
      <c r="AJ22" s="63"/>
      <c r="AK22" s="63"/>
      <c r="AL22" s="63"/>
      <c r="AM22" s="63"/>
      <c r="AN22" s="63"/>
      <c r="AO22" s="63"/>
      <c r="AP22" s="63"/>
      <c r="AQ22" s="63"/>
      <c r="AR22" s="63"/>
      <c r="AS22" s="63"/>
      <c r="AT22" s="63"/>
      <c r="AU22" s="63"/>
      <c r="AV22" s="63"/>
      <c r="AW22" s="63"/>
      <c r="AX22" s="63"/>
      <c r="AY22" s="63"/>
      <c r="AZ22" s="63"/>
      <c r="BA22" s="83">
        <f t="shared" si="1"/>
        <v>0</v>
      </c>
      <c r="BB22" s="81">
        <f t="shared" si="2"/>
        <v>0</v>
      </c>
      <c r="BC22" s="31" t="str">
        <f t="shared" si="3"/>
        <v>INR Zero Only</v>
      </c>
      <c r="IE22" s="33"/>
      <c r="IF22" s="33"/>
      <c r="IG22" s="33"/>
      <c r="IH22" s="33"/>
      <c r="II22" s="33"/>
    </row>
    <row r="23" spans="1:243" s="32" customFormat="1" ht="85.5">
      <c r="A23" s="19">
        <v>1.1</v>
      </c>
      <c r="B23" s="79" t="s">
        <v>77</v>
      </c>
      <c r="C23" s="21"/>
      <c r="D23" s="70">
        <v>312</v>
      </c>
      <c r="E23" s="74" t="s">
        <v>72</v>
      </c>
      <c r="F23" s="74" t="s">
        <v>72</v>
      </c>
      <c r="G23" s="34"/>
      <c r="H23" s="24"/>
      <c r="I23" s="22" t="s">
        <v>39</v>
      </c>
      <c r="J23" s="25">
        <f t="shared" si="0"/>
        <v>1</v>
      </c>
      <c r="K23" s="26" t="s">
        <v>48</v>
      </c>
      <c r="L23" s="26" t="s">
        <v>7</v>
      </c>
      <c r="M23" s="66"/>
      <c r="N23" s="60"/>
      <c r="O23" s="60"/>
      <c r="P23" s="61"/>
      <c r="Q23" s="60"/>
      <c r="R23" s="60"/>
      <c r="S23" s="62"/>
      <c r="T23" s="63"/>
      <c r="U23" s="63"/>
      <c r="V23" s="63"/>
      <c r="W23" s="63"/>
      <c r="X23" s="63"/>
      <c r="Y23" s="63"/>
      <c r="Z23" s="63"/>
      <c r="AA23" s="63"/>
      <c r="AB23" s="63"/>
      <c r="AC23" s="63"/>
      <c r="AD23" s="63"/>
      <c r="AE23" s="63"/>
      <c r="AF23" s="63"/>
      <c r="AG23" s="63"/>
      <c r="AH23" s="63"/>
      <c r="AI23" s="63"/>
      <c r="AJ23" s="63"/>
      <c r="AK23" s="63"/>
      <c r="AL23" s="63"/>
      <c r="AM23" s="63"/>
      <c r="AN23" s="63"/>
      <c r="AO23" s="63"/>
      <c r="AP23" s="63"/>
      <c r="AQ23" s="63"/>
      <c r="AR23" s="63"/>
      <c r="AS23" s="63"/>
      <c r="AT23" s="63"/>
      <c r="AU23" s="63"/>
      <c r="AV23" s="63"/>
      <c r="AW23" s="63"/>
      <c r="AX23" s="63"/>
      <c r="AY23" s="63"/>
      <c r="AZ23" s="63"/>
      <c r="BA23" s="83">
        <f t="shared" si="1"/>
        <v>0</v>
      </c>
      <c r="BB23" s="81">
        <f t="shared" si="2"/>
        <v>0</v>
      </c>
      <c r="BC23" s="31" t="str">
        <f t="shared" si="3"/>
        <v>INR Zero Only</v>
      </c>
      <c r="IE23" s="33"/>
      <c r="IF23" s="33"/>
      <c r="IG23" s="33"/>
      <c r="IH23" s="33"/>
      <c r="II23" s="33"/>
    </row>
    <row r="24" spans="1:243" s="32" customFormat="1" ht="42.75">
      <c r="A24" s="19">
        <v>1.11</v>
      </c>
      <c r="B24" s="79" t="s">
        <v>78</v>
      </c>
      <c r="C24" s="21"/>
      <c r="D24" s="70">
        <v>312</v>
      </c>
      <c r="E24" s="74" t="s">
        <v>72</v>
      </c>
      <c r="F24" s="74" t="s">
        <v>72</v>
      </c>
      <c r="G24" s="34"/>
      <c r="H24" s="24"/>
      <c r="I24" s="22" t="s">
        <v>39</v>
      </c>
      <c r="J24" s="25">
        <f t="shared" si="0"/>
        <v>1</v>
      </c>
      <c r="K24" s="26" t="s">
        <v>48</v>
      </c>
      <c r="L24" s="26" t="s">
        <v>7</v>
      </c>
      <c r="M24" s="66"/>
      <c r="N24" s="60"/>
      <c r="O24" s="60"/>
      <c r="P24" s="61"/>
      <c r="Q24" s="60"/>
      <c r="R24" s="60"/>
      <c r="S24" s="62"/>
      <c r="T24" s="63"/>
      <c r="U24" s="63"/>
      <c r="V24" s="63"/>
      <c r="W24" s="63"/>
      <c r="X24" s="63"/>
      <c r="Y24" s="63"/>
      <c r="Z24" s="63"/>
      <c r="AA24" s="63"/>
      <c r="AB24" s="63"/>
      <c r="AC24" s="63"/>
      <c r="AD24" s="63"/>
      <c r="AE24" s="63"/>
      <c r="AF24" s="63"/>
      <c r="AG24" s="63"/>
      <c r="AH24" s="63"/>
      <c r="AI24" s="63"/>
      <c r="AJ24" s="63"/>
      <c r="AK24" s="63"/>
      <c r="AL24" s="63"/>
      <c r="AM24" s="63"/>
      <c r="AN24" s="63"/>
      <c r="AO24" s="63"/>
      <c r="AP24" s="63"/>
      <c r="AQ24" s="63"/>
      <c r="AR24" s="63"/>
      <c r="AS24" s="63"/>
      <c r="AT24" s="63"/>
      <c r="AU24" s="63"/>
      <c r="AV24" s="63"/>
      <c r="AW24" s="63"/>
      <c r="AX24" s="63"/>
      <c r="AY24" s="63"/>
      <c r="AZ24" s="63"/>
      <c r="BA24" s="83">
        <f t="shared" si="1"/>
        <v>0</v>
      </c>
      <c r="BB24" s="81">
        <f t="shared" si="2"/>
        <v>0</v>
      </c>
      <c r="BC24" s="31" t="str">
        <f t="shared" si="3"/>
        <v>INR Zero Only</v>
      </c>
      <c r="IE24" s="33"/>
      <c r="IF24" s="33"/>
      <c r="IG24" s="33"/>
      <c r="IH24" s="33"/>
      <c r="II24" s="33"/>
    </row>
    <row r="25" spans="1:243" s="32" customFormat="1" ht="42.75">
      <c r="A25" s="19">
        <v>1.12</v>
      </c>
      <c r="B25" s="79" t="s">
        <v>79</v>
      </c>
      <c r="C25" s="21"/>
      <c r="D25" s="70">
        <v>26400</v>
      </c>
      <c r="E25" s="70" t="s">
        <v>70</v>
      </c>
      <c r="F25" s="70" t="s">
        <v>70</v>
      </c>
      <c r="G25" s="34"/>
      <c r="H25" s="24"/>
      <c r="I25" s="22" t="s">
        <v>39</v>
      </c>
      <c r="J25" s="25">
        <f t="shared" si="0"/>
        <v>1</v>
      </c>
      <c r="K25" s="26" t="s">
        <v>48</v>
      </c>
      <c r="L25" s="26" t="s">
        <v>7</v>
      </c>
      <c r="M25" s="66"/>
      <c r="N25" s="60"/>
      <c r="O25" s="60"/>
      <c r="P25" s="61"/>
      <c r="Q25" s="60"/>
      <c r="R25" s="60"/>
      <c r="S25" s="62"/>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c r="AU25" s="63"/>
      <c r="AV25" s="63"/>
      <c r="AW25" s="63"/>
      <c r="AX25" s="63"/>
      <c r="AY25" s="63"/>
      <c r="AZ25" s="63"/>
      <c r="BA25" s="83">
        <f t="shared" si="1"/>
        <v>0</v>
      </c>
      <c r="BB25" s="81">
        <f t="shared" si="2"/>
        <v>0</v>
      </c>
      <c r="BC25" s="31" t="str">
        <f t="shared" si="3"/>
        <v>INR Zero Only</v>
      </c>
      <c r="IE25" s="33"/>
      <c r="IF25" s="33"/>
      <c r="IG25" s="33"/>
      <c r="IH25" s="33"/>
      <c r="II25" s="33"/>
    </row>
    <row r="26" spans="1:243" s="32" customFormat="1" ht="171">
      <c r="A26" s="19">
        <v>1.13</v>
      </c>
      <c r="B26" s="79" t="s">
        <v>80</v>
      </c>
      <c r="C26" s="21"/>
      <c r="D26" s="70">
        <v>19490</v>
      </c>
      <c r="E26" s="70" t="s">
        <v>70</v>
      </c>
      <c r="F26" s="70" t="s">
        <v>70</v>
      </c>
      <c r="G26" s="34"/>
      <c r="H26" s="24"/>
      <c r="I26" s="22" t="s">
        <v>39</v>
      </c>
      <c r="J26" s="25">
        <f t="shared" si="0"/>
        <v>1</v>
      </c>
      <c r="K26" s="26" t="s">
        <v>48</v>
      </c>
      <c r="L26" s="26" t="s">
        <v>7</v>
      </c>
      <c r="M26" s="66"/>
      <c r="N26" s="60"/>
      <c r="O26" s="60"/>
      <c r="P26" s="61"/>
      <c r="Q26" s="60"/>
      <c r="R26" s="60"/>
      <c r="S26" s="62"/>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3"/>
      <c r="AS26" s="63"/>
      <c r="AT26" s="63"/>
      <c r="AU26" s="63"/>
      <c r="AV26" s="63"/>
      <c r="AW26" s="63"/>
      <c r="AX26" s="63"/>
      <c r="AY26" s="63"/>
      <c r="AZ26" s="63"/>
      <c r="BA26" s="83">
        <f t="shared" si="1"/>
        <v>0</v>
      </c>
      <c r="BB26" s="81">
        <f t="shared" si="2"/>
        <v>0</v>
      </c>
      <c r="BC26" s="31" t="str">
        <f t="shared" si="3"/>
        <v>INR Zero Only</v>
      </c>
      <c r="IE26" s="33"/>
      <c r="IF26" s="33"/>
      <c r="IG26" s="33"/>
      <c r="IH26" s="33"/>
      <c r="II26" s="33"/>
    </row>
    <row r="27" spans="1:243" s="32" customFormat="1" ht="171">
      <c r="A27" s="19">
        <v>1.14</v>
      </c>
      <c r="B27" s="79" t="s">
        <v>81</v>
      </c>
      <c r="C27" s="21"/>
      <c r="D27" s="70">
        <v>22890</v>
      </c>
      <c r="E27" s="70" t="s">
        <v>70</v>
      </c>
      <c r="F27" s="70" t="s">
        <v>70</v>
      </c>
      <c r="G27" s="34"/>
      <c r="H27" s="24"/>
      <c r="I27" s="22" t="s">
        <v>39</v>
      </c>
      <c r="J27" s="25">
        <f t="shared" si="0"/>
        <v>1</v>
      </c>
      <c r="K27" s="26" t="s">
        <v>48</v>
      </c>
      <c r="L27" s="26" t="s">
        <v>7</v>
      </c>
      <c r="M27" s="66"/>
      <c r="N27" s="60"/>
      <c r="O27" s="60"/>
      <c r="P27" s="61"/>
      <c r="Q27" s="60"/>
      <c r="R27" s="60"/>
      <c r="S27" s="62"/>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83">
        <f t="shared" si="1"/>
        <v>0</v>
      </c>
      <c r="BB27" s="81">
        <f t="shared" si="2"/>
        <v>0</v>
      </c>
      <c r="BC27" s="31" t="str">
        <f t="shared" si="3"/>
        <v>INR Zero Only</v>
      </c>
      <c r="IE27" s="33"/>
      <c r="IF27" s="33"/>
      <c r="IG27" s="33"/>
      <c r="IH27" s="33"/>
      <c r="II27" s="33"/>
    </row>
    <row r="28" spans="1:243" s="32" customFormat="1" ht="171">
      <c r="A28" s="19">
        <v>1.15</v>
      </c>
      <c r="B28" s="79" t="s">
        <v>82</v>
      </c>
      <c r="C28" s="21"/>
      <c r="D28" s="70">
        <v>25620</v>
      </c>
      <c r="E28" s="70" t="s">
        <v>70</v>
      </c>
      <c r="F28" s="70" t="s">
        <v>70</v>
      </c>
      <c r="G28" s="34"/>
      <c r="H28" s="24"/>
      <c r="I28" s="22" t="s">
        <v>39</v>
      </c>
      <c r="J28" s="25">
        <f t="shared" si="0"/>
        <v>1</v>
      </c>
      <c r="K28" s="26" t="s">
        <v>48</v>
      </c>
      <c r="L28" s="26" t="s">
        <v>7</v>
      </c>
      <c r="M28" s="66"/>
      <c r="N28" s="60"/>
      <c r="O28" s="60"/>
      <c r="P28" s="61"/>
      <c r="Q28" s="60"/>
      <c r="R28" s="60"/>
      <c r="S28" s="62"/>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63"/>
      <c r="AW28" s="63"/>
      <c r="AX28" s="63"/>
      <c r="AY28" s="63"/>
      <c r="AZ28" s="63"/>
      <c r="BA28" s="83">
        <f t="shared" si="1"/>
        <v>0</v>
      </c>
      <c r="BB28" s="81">
        <f t="shared" si="2"/>
        <v>0</v>
      </c>
      <c r="BC28" s="31" t="str">
        <f t="shared" si="3"/>
        <v>INR Zero Only</v>
      </c>
      <c r="IE28" s="33"/>
      <c r="IF28" s="33"/>
      <c r="IG28" s="33"/>
      <c r="IH28" s="33"/>
      <c r="II28" s="33"/>
    </row>
    <row r="29" spans="1:243" s="32" customFormat="1" ht="171">
      <c r="A29" s="19">
        <v>1.16</v>
      </c>
      <c r="B29" s="79" t="s">
        <v>83</v>
      </c>
      <c r="C29" s="21"/>
      <c r="D29" s="70">
        <v>2670</v>
      </c>
      <c r="E29" s="70" t="s">
        <v>70</v>
      </c>
      <c r="F29" s="70" t="s">
        <v>70</v>
      </c>
      <c r="G29" s="34"/>
      <c r="H29" s="24"/>
      <c r="I29" s="22" t="s">
        <v>39</v>
      </c>
      <c r="J29" s="25">
        <f t="shared" si="0"/>
        <v>1</v>
      </c>
      <c r="K29" s="26" t="s">
        <v>48</v>
      </c>
      <c r="L29" s="26" t="s">
        <v>7</v>
      </c>
      <c r="M29" s="66"/>
      <c r="N29" s="60"/>
      <c r="O29" s="60"/>
      <c r="P29" s="61"/>
      <c r="Q29" s="60"/>
      <c r="R29" s="60"/>
      <c r="S29" s="62"/>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83">
        <f t="shared" si="1"/>
        <v>0</v>
      </c>
      <c r="BB29" s="81">
        <f t="shared" si="2"/>
        <v>0</v>
      </c>
      <c r="BC29" s="31" t="str">
        <f t="shared" si="3"/>
        <v>INR Zero Only</v>
      </c>
      <c r="IE29" s="33"/>
      <c r="IF29" s="33"/>
      <c r="IG29" s="33"/>
      <c r="IH29" s="33"/>
      <c r="II29" s="33"/>
    </row>
    <row r="30" spans="1:243" s="32" customFormat="1" ht="71.25">
      <c r="A30" s="19">
        <v>1.17</v>
      </c>
      <c r="B30" s="79" t="s">
        <v>120</v>
      </c>
      <c r="C30" s="21"/>
      <c r="D30" s="70">
        <v>152</v>
      </c>
      <c r="E30" s="71" t="s">
        <v>38</v>
      </c>
      <c r="F30" s="71" t="s">
        <v>38</v>
      </c>
      <c r="G30" s="34"/>
      <c r="H30" s="24"/>
      <c r="I30" s="22" t="s">
        <v>39</v>
      </c>
      <c r="J30" s="25">
        <f t="shared" si="0"/>
        <v>1</v>
      </c>
      <c r="K30" s="26" t="s">
        <v>48</v>
      </c>
      <c r="L30" s="26" t="s">
        <v>7</v>
      </c>
      <c r="M30" s="66"/>
      <c r="N30" s="60"/>
      <c r="O30" s="60"/>
      <c r="P30" s="61"/>
      <c r="Q30" s="60"/>
      <c r="R30" s="60"/>
      <c r="S30" s="62"/>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c r="AZ30" s="63"/>
      <c r="BA30" s="83">
        <f t="shared" si="1"/>
        <v>0</v>
      </c>
      <c r="BB30" s="81">
        <f t="shared" si="2"/>
        <v>0</v>
      </c>
      <c r="BC30" s="31" t="str">
        <f t="shared" si="3"/>
        <v>INR Zero Only</v>
      </c>
      <c r="IE30" s="33"/>
      <c r="IF30" s="33"/>
      <c r="IG30" s="33"/>
      <c r="IH30" s="33"/>
      <c r="II30" s="33"/>
    </row>
    <row r="31" spans="1:243" s="32" customFormat="1" ht="71.25">
      <c r="A31" s="19">
        <v>1.18</v>
      </c>
      <c r="B31" s="79" t="s">
        <v>121</v>
      </c>
      <c r="C31" s="21"/>
      <c r="D31" s="70">
        <v>152</v>
      </c>
      <c r="E31" s="71" t="s">
        <v>38</v>
      </c>
      <c r="F31" s="71" t="s">
        <v>38</v>
      </c>
      <c r="G31" s="34"/>
      <c r="H31" s="24"/>
      <c r="I31" s="22" t="s">
        <v>39</v>
      </c>
      <c r="J31" s="25">
        <f t="shared" si="0"/>
        <v>1</v>
      </c>
      <c r="K31" s="26" t="s">
        <v>48</v>
      </c>
      <c r="L31" s="26" t="s">
        <v>7</v>
      </c>
      <c r="M31" s="66"/>
      <c r="N31" s="60"/>
      <c r="O31" s="60"/>
      <c r="P31" s="61"/>
      <c r="Q31" s="60"/>
      <c r="R31" s="60"/>
      <c r="S31" s="62"/>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c r="AX31" s="63"/>
      <c r="AY31" s="63"/>
      <c r="AZ31" s="63"/>
      <c r="BA31" s="83">
        <f t="shared" si="1"/>
        <v>0</v>
      </c>
      <c r="BB31" s="81">
        <f t="shared" si="2"/>
        <v>0</v>
      </c>
      <c r="BC31" s="31" t="str">
        <f t="shared" si="3"/>
        <v>INR Zero Only</v>
      </c>
      <c r="IE31" s="33"/>
      <c r="IF31" s="33"/>
      <c r="IG31" s="33"/>
      <c r="IH31" s="33"/>
      <c r="II31" s="33"/>
    </row>
    <row r="32" spans="1:243" s="32" customFormat="1" ht="71.25">
      <c r="A32" s="19">
        <v>1.19</v>
      </c>
      <c r="B32" s="79" t="s">
        <v>122</v>
      </c>
      <c r="C32" s="21"/>
      <c r="D32" s="70">
        <v>152</v>
      </c>
      <c r="E32" s="71" t="s">
        <v>38</v>
      </c>
      <c r="F32" s="71" t="s">
        <v>38</v>
      </c>
      <c r="G32" s="34"/>
      <c r="H32" s="24"/>
      <c r="I32" s="22" t="s">
        <v>39</v>
      </c>
      <c r="J32" s="25">
        <f t="shared" si="0"/>
        <v>1</v>
      </c>
      <c r="K32" s="26" t="s">
        <v>48</v>
      </c>
      <c r="L32" s="26" t="s">
        <v>7</v>
      </c>
      <c r="M32" s="66"/>
      <c r="N32" s="60"/>
      <c r="O32" s="60"/>
      <c r="P32" s="61"/>
      <c r="Q32" s="60"/>
      <c r="R32" s="60"/>
      <c r="S32" s="62"/>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83">
        <f t="shared" si="1"/>
        <v>0</v>
      </c>
      <c r="BB32" s="81">
        <f t="shared" si="2"/>
        <v>0</v>
      </c>
      <c r="BC32" s="31" t="str">
        <f t="shared" si="3"/>
        <v>INR Zero Only</v>
      </c>
      <c r="IE32" s="33"/>
      <c r="IF32" s="33"/>
      <c r="IG32" s="33"/>
      <c r="IH32" s="33"/>
      <c r="II32" s="33"/>
    </row>
    <row r="33" spans="1:243" s="32" customFormat="1" ht="71.25">
      <c r="A33" s="19">
        <v>1.2</v>
      </c>
      <c r="B33" s="79" t="s">
        <v>123</v>
      </c>
      <c r="C33" s="21"/>
      <c r="D33" s="70">
        <v>68</v>
      </c>
      <c r="E33" s="71" t="s">
        <v>38</v>
      </c>
      <c r="F33" s="71" t="s">
        <v>38</v>
      </c>
      <c r="G33" s="34"/>
      <c r="H33" s="24"/>
      <c r="I33" s="22" t="s">
        <v>39</v>
      </c>
      <c r="J33" s="25">
        <f t="shared" si="0"/>
        <v>1</v>
      </c>
      <c r="K33" s="26" t="s">
        <v>48</v>
      </c>
      <c r="L33" s="26" t="s">
        <v>7</v>
      </c>
      <c r="M33" s="66"/>
      <c r="N33" s="60"/>
      <c r="O33" s="60"/>
      <c r="P33" s="61"/>
      <c r="Q33" s="60"/>
      <c r="R33" s="60"/>
      <c r="S33" s="62"/>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83">
        <f t="shared" si="1"/>
        <v>0</v>
      </c>
      <c r="BB33" s="81">
        <f t="shared" si="2"/>
        <v>0</v>
      </c>
      <c r="BC33" s="31" t="str">
        <f t="shared" si="3"/>
        <v>INR Zero Only</v>
      </c>
      <c r="IE33" s="33"/>
      <c r="IF33" s="33"/>
      <c r="IG33" s="33"/>
      <c r="IH33" s="33"/>
      <c r="II33" s="33"/>
    </row>
    <row r="34" spans="1:243" s="32" customFormat="1" ht="156.75">
      <c r="A34" s="19">
        <v>1.21</v>
      </c>
      <c r="B34" s="79" t="s">
        <v>118</v>
      </c>
      <c r="C34" s="21"/>
      <c r="D34" s="70">
        <v>430</v>
      </c>
      <c r="E34" s="71" t="s">
        <v>70</v>
      </c>
      <c r="F34" s="71" t="s">
        <v>70</v>
      </c>
      <c r="G34" s="34"/>
      <c r="H34" s="24"/>
      <c r="I34" s="22" t="s">
        <v>39</v>
      </c>
      <c r="J34" s="25">
        <f t="shared" si="0"/>
        <v>1</v>
      </c>
      <c r="K34" s="26" t="s">
        <v>48</v>
      </c>
      <c r="L34" s="26" t="s">
        <v>7</v>
      </c>
      <c r="M34" s="66"/>
      <c r="N34" s="60"/>
      <c r="O34" s="60"/>
      <c r="P34" s="61"/>
      <c r="Q34" s="60"/>
      <c r="R34" s="60"/>
      <c r="S34" s="62"/>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83">
        <f t="shared" si="1"/>
        <v>0</v>
      </c>
      <c r="BB34" s="81">
        <f t="shared" si="2"/>
        <v>0</v>
      </c>
      <c r="BC34" s="31" t="str">
        <f t="shared" si="3"/>
        <v>INR Zero Only</v>
      </c>
      <c r="IE34" s="33"/>
      <c r="IF34" s="33"/>
      <c r="IG34" s="33"/>
      <c r="IH34" s="33"/>
      <c r="II34" s="33"/>
    </row>
    <row r="35" spans="1:243" s="32" customFormat="1" ht="156.75">
      <c r="A35" s="19">
        <v>1.22</v>
      </c>
      <c r="B35" s="79" t="s">
        <v>105</v>
      </c>
      <c r="C35" s="21"/>
      <c r="D35" s="70"/>
      <c r="E35" s="74"/>
      <c r="F35" s="74"/>
      <c r="G35" s="34"/>
      <c r="H35" s="24"/>
      <c r="I35" s="22" t="s">
        <v>39</v>
      </c>
      <c r="J35" s="25">
        <f t="shared" si="0"/>
        <v>1</v>
      </c>
      <c r="K35" s="26" t="s">
        <v>48</v>
      </c>
      <c r="L35" s="26" t="s">
        <v>7</v>
      </c>
      <c r="M35" s="66"/>
      <c r="N35" s="60"/>
      <c r="O35" s="60"/>
      <c r="P35" s="61"/>
      <c r="Q35" s="60"/>
      <c r="R35" s="60"/>
      <c r="S35" s="62"/>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83"/>
      <c r="BB35" s="81"/>
      <c r="BC35" s="31"/>
      <c r="IE35" s="33"/>
      <c r="IF35" s="33"/>
      <c r="IG35" s="33"/>
      <c r="IH35" s="33"/>
      <c r="II35" s="33"/>
    </row>
    <row r="36" spans="1:243" s="32" customFormat="1" ht="263.25" customHeight="1">
      <c r="A36" s="19">
        <v>1.23</v>
      </c>
      <c r="B36" s="79" t="s">
        <v>114</v>
      </c>
      <c r="C36" s="21"/>
      <c r="D36" s="70">
        <v>228</v>
      </c>
      <c r="E36" s="74" t="s">
        <v>72</v>
      </c>
      <c r="F36" s="74" t="s">
        <v>72</v>
      </c>
      <c r="G36" s="34"/>
      <c r="H36" s="24"/>
      <c r="I36" s="22" t="s">
        <v>39</v>
      </c>
      <c r="J36" s="25">
        <f t="shared" si="0"/>
        <v>1</v>
      </c>
      <c r="K36" s="26" t="s">
        <v>48</v>
      </c>
      <c r="L36" s="26" t="s">
        <v>7</v>
      </c>
      <c r="M36" s="66"/>
      <c r="N36" s="60"/>
      <c r="O36" s="60"/>
      <c r="P36" s="61"/>
      <c r="Q36" s="60"/>
      <c r="R36" s="60"/>
      <c r="S36" s="62"/>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c r="AZ36" s="63"/>
      <c r="BA36" s="83">
        <f t="shared" si="1"/>
        <v>0</v>
      </c>
      <c r="BB36" s="81">
        <f t="shared" si="2"/>
        <v>0</v>
      </c>
      <c r="BC36" s="31" t="str">
        <f t="shared" si="3"/>
        <v>INR Zero Only</v>
      </c>
      <c r="IE36" s="33"/>
      <c r="IF36" s="33"/>
      <c r="IG36" s="33"/>
      <c r="IH36" s="33"/>
      <c r="II36" s="33"/>
    </row>
    <row r="37" spans="1:243" s="32" customFormat="1" ht="85.5">
      <c r="A37" s="19">
        <v>1.24</v>
      </c>
      <c r="B37" s="79" t="s">
        <v>106</v>
      </c>
      <c r="C37" s="21"/>
      <c r="D37" s="70">
        <v>74</v>
      </c>
      <c r="E37" s="74" t="s">
        <v>72</v>
      </c>
      <c r="F37" s="74" t="s">
        <v>72</v>
      </c>
      <c r="G37" s="34"/>
      <c r="H37" s="24"/>
      <c r="I37" s="22" t="s">
        <v>39</v>
      </c>
      <c r="J37" s="25">
        <f t="shared" si="0"/>
        <v>1</v>
      </c>
      <c r="K37" s="26" t="s">
        <v>48</v>
      </c>
      <c r="L37" s="26" t="s">
        <v>7</v>
      </c>
      <c r="M37" s="66"/>
      <c r="N37" s="60"/>
      <c r="O37" s="60"/>
      <c r="P37" s="61"/>
      <c r="Q37" s="60"/>
      <c r="R37" s="60"/>
      <c r="S37" s="62"/>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83">
        <f t="shared" si="1"/>
        <v>0</v>
      </c>
      <c r="BB37" s="81">
        <f t="shared" si="2"/>
        <v>0</v>
      </c>
      <c r="BC37" s="31" t="str">
        <f t="shared" si="3"/>
        <v>INR Zero Only</v>
      </c>
      <c r="IE37" s="33"/>
      <c r="IF37" s="33"/>
      <c r="IG37" s="33"/>
      <c r="IH37" s="33"/>
      <c r="II37" s="33"/>
    </row>
    <row r="38" spans="1:243" s="32" customFormat="1" ht="85.5">
      <c r="A38" s="19">
        <v>1.25</v>
      </c>
      <c r="B38" s="79" t="s">
        <v>107</v>
      </c>
      <c r="C38" s="21"/>
      <c r="D38" s="70">
        <v>157</v>
      </c>
      <c r="E38" s="74" t="s">
        <v>72</v>
      </c>
      <c r="F38" s="74" t="s">
        <v>72</v>
      </c>
      <c r="G38" s="34"/>
      <c r="H38" s="24"/>
      <c r="I38" s="22" t="s">
        <v>39</v>
      </c>
      <c r="J38" s="25">
        <f t="shared" si="0"/>
        <v>1</v>
      </c>
      <c r="K38" s="26" t="s">
        <v>48</v>
      </c>
      <c r="L38" s="26" t="s">
        <v>7</v>
      </c>
      <c r="M38" s="66"/>
      <c r="N38" s="60"/>
      <c r="O38" s="60"/>
      <c r="P38" s="61"/>
      <c r="Q38" s="60"/>
      <c r="R38" s="60"/>
      <c r="S38" s="62"/>
      <c r="T38" s="63"/>
      <c r="U38" s="63"/>
      <c r="V38" s="63"/>
      <c r="W38" s="63"/>
      <c r="X38" s="63"/>
      <c r="Y38" s="63"/>
      <c r="Z38" s="63"/>
      <c r="AA38" s="63"/>
      <c r="AB38" s="63"/>
      <c r="AC38" s="63"/>
      <c r="AD38" s="63"/>
      <c r="AE38" s="63"/>
      <c r="AF38" s="63"/>
      <c r="AG38" s="63"/>
      <c r="AH38" s="63"/>
      <c r="AI38" s="63"/>
      <c r="AJ38" s="63"/>
      <c r="AK38" s="63"/>
      <c r="AL38" s="63"/>
      <c r="AM38" s="63"/>
      <c r="AN38" s="63"/>
      <c r="AO38" s="63"/>
      <c r="AP38" s="63"/>
      <c r="AQ38" s="63"/>
      <c r="AR38" s="63"/>
      <c r="AS38" s="63"/>
      <c r="AT38" s="63"/>
      <c r="AU38" s="63"/>
      <c r="AV38" s="63"/>
      <c r="AW38" s="63"/>
      <c r="AX38" s="63"/>
      <c r="AY38" s="63"/>
      <c r="AZ38" s="63"/>
      <c r="BA38" s="83">
        <f t="shared" si="1"/>
        <v>0</v>
      </c>
      <c r="BB38" s="81">
        <f t="shared" si="2"/>
        <v>0</v>
      </c>
      <c r="BC38" s="31" t="str">
        <f t="shared" si="3"/>
        <v>INR Zero Only</v>
      </c>
      <c r="IE38" s="33"/>
      <c r="IF38" s="33"/>
      <c r="IG38" s="33"/>
      <c r="IH38" s="33"/>
      <c r="II38" s="33"/>
    </row>
    <row r="39" spans="1:243" s="32" customFormat="1" ht="28.5">
      <c r="A39" s="19">
        <v>1.26</v>
      </c>
      <c r="B39" s="79" t="s">
        <v>108</v>
      </c>
      <c r="C39" s="21"/>
      <c r="D39" s="70">
        <v>55</v>
      </c>
      <c r="E39" s="74" t="s">
        <v>72</v>
      </c>
      <c r="F39" s="74" t="s">
        <v>72</v>
      </c>
      <c r="G39" s="34"/>
      <c r="H39" s="24"/>
      <c r="I39" s="22" t="s">
        <v>39</v>
      </c>
      <c r="J39" s="25">
        <f t="shared" si="0"/>
        <v>1</v>
      </c>
      <c r="K39" s="26" t="s">
        <v>48</v>
      </c>
      <c r="L39" s="26" t="s">
        <v>7</v>
      </c>
      <c r="M39" s="66"/>
      <c r="N39" s="60"/>
      <c r="O39" s="60"/>
      <c r="P39" s="61"/>
      <c r="Q39" s="60"/>
      <c r="R39" s="60"/>
      <c r="S39" s="62"/>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3"/>
      <c r="AS39" s="63"/>
      <c r="AT39" s="63"/>
      <c r="AU39" s="63"/>
      <c r="AV39" s="63"/>
      <c r="AW39" s="63"/>
      <c r="AX39" s="63"/>
      <c r="AY39" s="63"/>
      <c r="AZ39" s="63"/>
      <c r="BA39" s="83">
        <f t="shared" si="1"/>
        <v>0</v>
      </c>
      <c r="BB39" s="81">
        <f t="shared" si="2"/>
        <v>0</v>
      </c>
      <c r="BC39" s="31" t="str">
        <f t="shared" si="3"/>
        <v>INR Zero Only</v>
      </c>
      <c r="IE39" s="33"/>
      <c r="IF39" s="33"/>
      <c r="IG39" s="33"/>
      <c r="IH39" s="33"/>
      <c r="II39" s="33"/>
    </row>
    <row r="40" spans="1:243" s="32" customFormat="1" ht="28.5">
      <c r="A40" s="19">
        <v>1.27</v>
      </c>
      <c r="B40" s="79" t="s">
        <v>109</v>
      </c>
      <c r="C40" s="21"/>
      <c r="D40" s="70">
        <v>54</v>
      </c>
      <c r="E40" s="74" t="s">
        <v>72</v>
      </c>
      <c r="F40" s="74" t="s">
        <v>72</v>
      </c>
      <c r="G40" s="34"/>
      <c r="H40" s="24"/>
      <c r="I40" s="22" t="s">
        <v>39</v>
      </c>
      <c r="J40" s="25">
        <f t="shared" si="0"/>
        <v>1</v>
      </c>
      <c r="K40" s="26" t="s">
        <v>48</v>
      </c>
      <c r="L40" s="26" t="s">
        <v>7</v>
      </c>
      <c r="M40" s="66"/>
      <c r="N40" s="60"/>
      <c r="O40" s="60"/>
      <c r="P40" s="61"/>
      <c r="Q40" s="60"/>
      <c r="R40" s="60"/>
      <c r="S40" s="62"/>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3"/>
      <c r="AS40" s="63"/>
      <c r="AT40" s="63"/>
      <c r="AU40" s="63"/>
      <c r="AV40" s="63"/>
      <c r="AW40" s="63"/>
      <c r="AX40" s="63"/>
      <c r="AY40" s="63"/>
      <c r="AZ40" s="63"/>
      <c r="BA40" s="83">
        <f t="shared" si="1"/>
        <v>0</v>
      </c>
      <c r="BB40" s="81">
        <f t="shared" si="2"/>
        <v>0</v>
      </c>
      <c r="BC40" s="31" t="str">
        <f t="shared" si="3"/>
        <v>INR Zero Only</v>
      </c>
      <c r="IE40" s="33"/>
      <c r="IF40" s="33"/>
      <c r="IG40" s="33"/>
      <c r="IH40" s="33"/>
      <c r="II40" s="33"/>
    </row>
    <row r="41" spans="1:243" s="32" customFormat="1" ht="85.5">
      <c r="A41" s="19">
        <v>1.28</v>
      </c>
      <c r="B41" s="79" t="s">
        <v>110</v>
      </c>
      <c r="C41" s="21"/>
      <c r="D41" s="70">
        <v>192</v>
      </c>
      <c r="E41" s="73" t="s">
        <v>72</v>
      </c>
      <c r="F41" s="73" t="s">
        <v>72</v>
      </c>
      <c r="G41" s="34"/>
      <c r="H41" s="24"/>
      <c r="I41" s="22" t="s">
        <v>39</v>
      </c>
      <c r="J41" s="25">
        <f t="shared" si="0"/>
        <v>1</v>
      </c>
      <c r="K41" s="26" t="s">
        <v>48</v>
      </c>
      <c r="L41" s="26" t="s">
        <v>7</v>
      </c>
      <c r="M41" s="66"/>
      <c r="N41" s="60"/>
      <c r="O41" s="60"/>
      <c r="P41" s="61"/>
      <c r="Q41" s="60"/>
      <c r="R41" s="60"/>
      <c r="S41" s="62"/>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3"/>
      <c r="AS41" s="63"/>
      <c r="AT41" s="63"/>
      <c r="AU41" s="63"/>
      <c r="AV41" s="63"/>
      <c r="AW41" s="63"/>
      <c r="AX41" s="63"/>
      <c r="AY41" s="63"/>
      <c r="AZ41" s="63"/>
      <c r="BA41" s="83">
        <f t="shared" si="1"/>
        <v>0</v>
      </c>
      <c r="BB41" s="81">
        <f t="shared" si="2"/>
        <v>0</v>
      </c>
      <c r="BC41" s="31" t="str">
        <f t="shared" si="3"/>
        <v>INR Zero Only</v>
      </c>
      <c r="IE41" s="33"/>
      <c r="IF41" s="33"/>
      <c r="IG41" s="33"/>
      <c r="IH41" s="33"/>
      <c r="II41" s="33"/>
    </row>
    <row r="42" spans="1:243" s="32" customFormat="1" ht="128.25">
      <c r="A42" s="19">
        <v>1.29</v>
      </c>
      <c r="B42" s="79" t="s">
        <v>84</v>
      </c>
      <c r="C42" s="21"/>
      <c r="D42" s="70">
        <v>34</v>
      </c>
      <c r="E42" s="74" t="s">
        <v>72</v>
      </c>
      <c r="F42" s="74" t="s">
        <v>72</v>
      </c>
      <c r="G42" s="34"/>
      <c r="H42" s="24"/>
      <c r="I42" s="22" t="s">
        <v>39</v>
      </c>
      <c r="J42" s="25">
        <f t="shared" si="0"/>
        <v>1</v>
      </c>
      <c r="K42" s="26" t="s">
        <v>48</v>
      </c>
      <c r="L42" s="26" t="s">
        <v>7</v>
      </c>
      <c r="M42" s="66"/>
      <c r="N42" s="60"/>
      <c r="O42" s="60"/>
      <c r="P42" s="61"/>
      <c r="Q42" s="60"/>
      <c r="R42" s="60"/>
      <c r="S42" s="62"/>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3"/>
      <c r="AR42" s="63"/>
      <c r="AS42" s="63"/>
      <c r="AT42" s="63"/>
      <c r="AU42" s="63"/>
      <c r="AV42" s="63"/>
      <c r="AW42" s="63"/>
      <c r="AX42" s="63"/>
      <c r="AY42" s="63"/>
      <c r="AZ42" s="63"/>
      <c r="BA42" s="83">
        <f t="shared" si="1"/>
        <v>0</v>
      </c>
      <c r="BB42" s="81">
        <f t="shared" si="2"/>
        <v>0</v>
      </c>
      <c r="BC42" s="31" t="str">
        <f t="shared" si="3"/>
        <v>INR Zero Only</v>
      </c>
      <c r="IE42" s="33"/>
      <c r="IF42" s="33"/>
      <c r="IG42" s="33"/>
      <c r="IH42" s="33"/>
      <c r="II42" s="33"/>
    </row>
    <row r="43" spans="1:243" s="32" customFormat="1" ht="85.5">
      <c r="A43" s="19">
        <v>1.3</v>
      </c>
      <c r="B43" s="79" t="s">
        <v>119</v>
      </c>
      <c r="C43" s="21"/>
      <c r="D43" s="70">
        <v>22</v>
      </c>
      <c r="E43" s="74" t="s">
        <v>72</v>
      </c>
      <c r="F43" s="74" t="s">
        <v>72</v>
      </c>
      <c r="G43" s="34"/>
      <c r="H43" s="24"/>
      <c r="I43" s="22" t="s">
        <v>39</v>
      </c>
      <c r="J43" s="25">
        <f t="shared" si="0"/>
        <v>1</v>
      </c>
      <c r="K43" s="26" t="s">
        <v>48</v>
      </c>
      <c r="L43" s="26" t="s">
        <v>7</v>
      </c>
      <c r="M43" s="66"/>
      <c r="N43" s="60"/>
      <c r="O43" s="60"/>
      <c r="P43" s="61"/>
      <c r="Q43" s="60"/>
      <c r="R43" s="60"/>
      <c r="S43" s="62"/>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c r="AW43" s="63"/>
      <c r="AX43" s="63"/>
      <c r="AY43" s="63"/>
      <c r="AZ43" s="63"/>
      <c r="BA43" s="83">
        <f t="shared" si="1"/>
        <v>0</v>
      </c>
      <c r="BB43" s="81">
        <f t="shared" si="2"/>
        <v>0</v>
      </c>
      <c r="BC43" s="31" t="str">
        <f t="shared" si="3"/>
        <v>INR Zero Only</v>
      </c>
      <c r="IE43" s="33"/>
      <c r="IF43" s="33"/>
      <c r="IG43" s="33"/>
      <c r="IH43" s="33"/>
      <c r="II43" s="33"/>
    </row>
    <row r="44" spans="1:243" s="32" customFormat="1" ht="15">
      <c r="A44" s="19">
        <v>1.31</v>
      </c>
      <c r="B44" s="79" t="s">
        <v>85</v>
      </c>
      <c r="C44" s="21"/>
      <c r="D44" s="70">
        <v>37</v>
      </c>
      <c r="E44" s="71" t="s">
        <v>72</v>
      </c>
      <c r="F44" s="71" t="s">
        <v>72</v>
      </c>
      <c r="G44" s="34"/>
      <c r="H44" s="24"/>
      <c r="I44" s="22" t="s">
        <v>39</v>
      </c>
      <c r="J44" s="25">
        <f t="shared" si="0"/>
        <v>1</v>
      </c>
      <c r="K44" s="26" t="s">
        <v>48</v>
      </c>
      <c r="L44" s="26" t="s">
        <v>7</v>
      </c>
      <c r="M44" s="66"/>
      <c r="N44" s="60"/>
      <c r="O44" s="60"/>
      <c r="P44" s="61"/>
      <c r="Q44" s="60"/>
      <c r="R44" s="60"/>
      <c r="S44" s="62"/>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c r="AU44" s="63"/>
      <c r="AV44" s="63"/>
      <c r="AW44" s="63"/>
      <c r="AX44" s="63"/>
      <c r="AY44" s="63"/>
      <c r="AZ44" s="63"/>
      <c r="BA44" s="83">
        <f t="shared" si="1"/>
        <v>0</v>
      </c>
      <c r="BB44" s="81">
        <f t="shared" si="2"/>
        <v>0</v>
      </c>
      <c r="BC44" s="31" t="str">
        <f t="shared" si="3"/>
        <v>INR Zero Only</v>
      </c>
      <c r="IE44" s="33"/>
      <c r="IF44" s="33"/>
      <c r="IG44" s="33"/>
      <c r="IH44" s="33"/>
      <c r="II44" s="33"/>
    </row>
    <row r="45" spans="1:243" s="32" customFormat="1" ht="15">
      <c r="A45" s="19">
        <v>1.32</v>
      </c>
      <c r="B45" s="79" t="s">
        <v>86</v>
      </c>
      <c r="C45" s="21"/>
      <c r="D45" s="70">
        <v>37</v>
      </c>
      <c r="E45" s="71" t="s">
        <v>72</v>
      </c>
      <c r="F45" s="71" t="s">
        <v>72</v>
      </c>
      <c r="G45" s="34"/>
      <c r="H45" s="24"/>
      <c r="I45" s="22" t="s">
        <v>39</v>
      </c>
      <c r="J45" s="25">
        <f t="shared" si="0"/>
        <v>1</v>
      </c>
      <c r="K45" s="26" t="s">
        <v>48</v>
      </c>
      <c r="L45" s="26" t="s">
        <v>7</v>
      </c>
      <c r="M45" s="66"/>
      <c r="N45" s="60"/>
      <c r="O45" s="60"/>
      <c r="P45" s="61"/>
      <c r="Q45" s="60"/>
      <c r="R45" s="60"/>
      <c r="S45" s="62"/>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3"/>
      <c r="AS45" s="63"/>
      <c r="AT45" s="63"/>
      <c r="AU45" s="63"/>
      <c r="AV45" s="63"/>
      <c r="AW45" s="63"/>
      <c r="AX45" s="63"/>
      <c r="AY45" s="63"/>
      <c r="AZ45" s="63"/>
      <c r="BA45" s="83">
        <f t="shared" si="1"/>
        <v>0</v>
      </c>
      <c r="BB45" s="81">
        <f t="shared" si="2"/>
        <v>0</v>
      </c>
      <c r="BC45" s="31" t="str">
        <f t="shared" si="3"/>
        <v>INR Zero Only</v>
      </c>
      <c r="IE45" s="33"/>
      <c r="IF45" s="33"/>
      <c r="IG45" s="33"/>
      <c r="IH45" s="33"/>
      <c r="II45" s="33"/>
    </row>
    <row r="46" spans="1:243" s="32" customFormat="1" ht="15">
      <c r="A46" s="19">
        <v>1.33</v>
      </c>
      <c r="B46" s="79" t="s">
        <v>87</v>
      </c>
      <c r="C46" s="21"/>
      <c r="D46" s="70">
        <v>37</v>
      </c>
      <c r="E46" s="71" t="s">
        <v>72</v>
      </c>
      <c r="F46" s="71" t="s">
        <v>72</v>
      </c>
      <c r="G46" s="34"/>
      <c r="H46" s="24"/>
      <c r="I46" s="22" t="s">
        <v>39</v>
      </c>
      <c r="J46" s="25">
        <f t="shared" si="0"/>
        <v>1</v>
      </c>
      <c r="K46" s="26" t="s">
        <v>48</v>
      </c>
      <c r="L46" s="26" t="s">
        <v>7</v>
      </c>
      <c r="M46" s="66"/>
      <c r="N46" s="60"/>
      <c r="O46" s="60"/>
      <c r="P46" s="61"/>
      <c r="Q46" s="60"/>
      <c r="R46" s="60"/>
      <c r="S46" s="62"/>
      <c r="T46" s="63"/>
      <c r="U46" s="63"/>
      <c r="V46" s="63"/>
      <c r="W46" s="63"/>
      <c r="X46" s="63"/>
      <c r="Y46" s="63"/>
      <c r="Z46" s="63"/>
      <c r="AA46" s="63"/>
      <c r="AB46" s="63"/>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63"/>
      <c r="BA46" s="83">
        <f t="shared" si="1"/>
        <v>0</v>
      </c>
      <c r="BB46" s="81">
        <f t="shared" si="2"/>
        <v>0</v>
      </c>
      <c r="BC46" s="31" t="str">
        <f t="shared" si="3"/>
        <v>INR Zero Only</v>
      </c>
      <c r="IE46" s="33"/>
      <c r="IF46" s="33"/>
      <c r="IG46" s="33"/>
      <c r="IH46" s="33"/>
      <c r="II46" s="33"/>
    </row>
    <row r="47" spans="1:243" s="32" customFormat="1" ht="15">
      <c r="A47" s="19">
        <v>1.34</v>
      </c>
      <c r="B47" s="79" t="s">
        <v>88</v>
      </c>
      <c r="C47" s="21"/>
      <c r="D47" s="70">
        <v>37</v>
      </c>
      <c r="E47" s="71" t="s">
        <v>72</v>
      </c>
      <c r="F47" s="71" t="s">
        <v>72</v>
      </c>
      <c r="G47" s="34"/>
      <c r="H47" s="24"/>
      <c r="I47" s="22" t="s">
        <v>39</v>
      </c>
      <c r="J47" s="25">
        <f t="shared" si="0"/>
        <v>1</v>
      </c>
      <c r="K47" s="26" t="s">
        <v>48</v>
      </c>
      <c r="L47" s="26" t="s">
        <v>7</v>
      </c>
      <c r="M47" s="66"/>
      <c r="N47" s="60"/>
      <c r="O47" s="60"/>
      <c r="P47" s="61"/>
      <c r="Q47" s="60"/>
      <c r="R47" s="60"/>
      <c r="S47" s="62"/>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63"/>
      <c r="AY47" s="63"/>
      <c r="AZ47" s="63"/>
      <c r="BA47" s="83">
        <f t="shared" si="1"/>
        <v>0</v>
      </c>
      <c r="BB47" s="81">
        <f t="shared" si="2"/>
        <v>0</v>
      </c>
      <c r="BC47" s="31" t="str">
        <f t="shared" si="3"/>
        <v>INR Zero Only</v>
      </c>
      <c r="IE47" s="33"/>
      <c r="IF47" s="33"/>
      <c r="IG47" s="33"/>
      <c r="IH47" s="33"/>
      <c r="II47" s="33"/>
    </row>
    <row r="48" spans="1:243" s="32" customFormat="1" ht="15">
      <c r="A48" s="19">
        <v>1.35</v>
      </c>
      <c r="B48" s="79" t="s">
        <v>89</v>
      </c>
      <c r="C48" s="21"/>
      <c r="D48" s="70">
        <v>37</v>
      </c>
      <c r="E48" s="71" t="s">
        <v>72</v>
      </c>
      <c r="F48" s="71" t="s">
        <v>72</v>
      </c>
      <c r="G48" s="34"/>
      <c r="H48" s="24"/>
      <c r="I48" s="22" t="s">
        <v>39</v>
      </c>
      <c r="J48" s="25">
        <f t="shared" si="0"/>
        <v>1</v>
      </c>
      <c r="K48" s="26" t="s">
        <v>48</v>
      </c>
      <c r="L48" s="26" t="s">
        <v>7</v>
      </c>
      <c r="M48" s="66"/>
      <c r="N48" s="60"/>
      <c r="O48" s="60"/>
      <c r="P48" s="61"/>
      <c r="Q48" s="60"/>
      <c r="R48" s="60"/>
      <c r="S48" s="62"/>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83">
        <f t="shared" si="1"/>
        <v>0</v>
      </c>
      <c r="BB48" s="81">
        <f t="shared" si="2"/>
        <v>0</v>
      </c>
      <c r="BC48" s="31" t="str">
        <f t="shared" si="3"/>
        <v>INR Zero Only</v>
      </c>
      <c r="IE48" s="33"/>
      <c r="IF48" s="33"/>
      <c r="IG48" s="33"/>
      <c r="IH48" s="33"/>
      <c r="II48" s="33"/>
    </row>
    <row r="49" spans="1:243" s="32" customFormat="1" ht="15">
      <c r="A49" s="19">
        <v>1.36</v>
      </c>
      <c r="B49" s="79" t="s">
        <v>90</v>
      </c>
      <c r="C49" s="21"/>
      <c r="D49" s="70">
        <v>37</v>
      </c>
      <c r="E49" s="71" t="s">
        <v>72</v>
      </c>
      <c r="F49" s="71" t="s">
        <v>72</v>
      </c>
      <c r="G49" s="34"/>
      <c r="H49" s="24"/>
      <c r="I49" s="22" t="s">
        <v>39</v>
      </c>
      <c r="J49" s="25">
        <f t="shared" si="0"/>
        <v>1</v>
      </c>
      <c r="K49" s="26" t="s">
        <v>48</v>
      </c>
      <c r="L49" s="26" t="s">
        <v>7</v>
      </c>
      <c r="M49" s="66"/>
      <c r="N49" s="60"/>
      <c r="O49" s="60"/>
      <c r="P49" s="61"/>
      <c r="Q49" s="60"/>
      <c r="R49" s="60"/>
      <c r="S49" s="62"/>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83">
        <f t="shared" si="1"/>
        <v>0</v>
      </c>
      <c r="BB49" s="81">
        <f t="shared" si="2"/>
        <v>0</v>
      </c>
      <c r="BC49" s="31" t="str">
        <f t="shared" si="3"/>
        <v>INR Zero Only</v>
      </c>
      <c r="IE49" s="33"/>
      <c r="IF49" s="33"/>
      <c r="IG49" s="33"/>
      <c r="IH49" s="33"/>
      <c r="II49" s="33"/>
    </row>
    <row r="50" spans="1:243" s="32" customFormat="1" ht="36.75" customHeight="1">
      <c r="A50" s="19">
        <v>1.37</v>
      </c>
      <c r="B50" s="79" t="s">
        <v>91</v>
      </c>
      <c r="C50" s="21" t="s">
        <v>60</v>
      </c>
      <c r="D50" s="70">
        <v>168</v>
      </c>
      <c r="E50" s="71" t="s">
        <v>72</v>
      </c>
      <c r="F50" s="71" t="s">
        <v>72</v>
      </c>
      <c r="G50" s="34"/>
      <c r="H50" s="24"/>
      <c r="I50" s="22" t="s">
        <v>39</v>
      </c>
      <c r="J50" s="25">
        <f>IF(I50="Less(-)",-1,1)</f>
        <v>1</v>
      </c>
      <c r="K50" s="26" t="s">
        <v>48</v>
      </c>
      <c r="L50" s="26" t="s">
        <v>7</v>
      </c>
      <c r="M50" s="66"/>
      <c r="N50" s="60"/>
      <c r="O50" s="60"/>
      <c r="P50" s="61"/>
      <c r="Q50" s="60"/>
      <c r="R50" s="60"/>
      <c r="S50" s="62"/>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63"/>
      <c r="AU50" s="63"/>
      <c r="AV50" s="63"/>
      <c r="AW50" s="63"/>
      <c r="AX50" s="63"/>
      <c r="AY50" s="63"/>
      <c r="AZ50" s="63"/>
      <c r="BA50" s="83">
        <f>total_amount_ba($B$2,$D$2,D50,F50,J50,K50,M50)</f>
        <v>0</v>
      </c>
      <c r="BB50" s="81">
        <f>BA50+SUM(N50:AZ50)</f>
        <v>0</v>
      </c>
      <c r="BC50" s="31" t="str">
        <f>SpellNumber(L50,BB50)</f>
        <v>INR Zero Only</v>
      </c>
      <c r="IE50" s="33">
        <v>1.01</v>
      </c>
      <c r="IF50" s="33" t="s">
        <v>40</v>
      </c>
      <c r="IG50" s="33" t="s">
        <v>36</v>
      </c>
      <c r="IH50" s="33">
        <v>123.223</v>
      </c>
      <c r="II50" s="33" t="s">
        <v>38</v>
      </c>
    </row>
    <row r="51" spans="1:243" s="32" customFormat="1" ht="37.5" customHeight="1">
      <c r="A51" s="19">
        <v>1.38</v>
      </c>
      <c r="B51" s="79" t="s">
        <v>92</v>
      </c>
      <c r="C51" s="21" t="s">
        <v>42</v>
      </c>
      <c r="D51" s="70">
        <v>108</v>
      </c>
      <c r="E51" s="71" t="s">
        <v>72</v>
      </c>
      <c r="F51" s="71" t="s">
        <v>72</v>
      </c>
      <c r="G51" s="34"/>
      <c r="H51" s="24"/>
      <c r="I51" s="22" t="s">
        <v>39</v>
      </c>
      <c r="J51" s="25">
        <f>IF(I51="Less(-)",-1,1)</f>
        <v>1</v>
      </c>
      <c r="K51" s="26" t="s">
        <v>48</v>
      </c>
      <c r="L51" s="26" t="s">
        <v>7</v>
      </c>
      <c r="M51" s="66"/>
      <c r="N51" s="60"/>
      <c r="O51" s="60"/>
      <c r="P51" s="61"/>
      <c r="Q51" s="60"/>
      <c r="R51" s="60"/>
      <c r="S51" s="62"/>
      <c r="T51" s="63"/>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63"/>
      <c r="AU51" s="63"/>
      <c r="AV51" s="63"/>
      <c r="AW51" s="63"/>
      <c r="AX51" s="63"/>
      <c r="AY51" s="63"/>
      <c r="AZ51" s="63"/>
      <c r="BA51" s="83">
        <f>total_amount_ba($B$2,$D$2,D51,F51,J51,K51,M51)</f>
        <v>0</v>
      </c>
      <c r="BB51" s="81">
        <f>BA51+SUM(N51:AZ51)</f>
        <v>0</v>
      </c>
      <c r="BC51" s="31" t="str">
        <f>SpellNumber(L51,BB51)</f>
        <v>INR Zero Only</v>
      </c>
      <c r="IE51" s="33">
        <v>1.01</v>
      </c>
      <c r="IF51" s="33" t="s">
        <v>40</v>
      </c>
      <c r="IG51" s="33" t="s">
        <v>36</v>
      </c>
      <c r="IH51" s="33">
        <v>123.223</v>
      </c>
      <c r="II51" s="33" t="s">
        <v>38</v>
      </c>
    </row>
    <row r="52" spans="1:243" s="32" customFormat="1" ht="42.75">
      <c r="A52" s="19">
        <v>1.39</v>
      </c>
      <c r="B52" s="79" t="s">
        <v>93</v>
      </c>
      <c r="C52" s="21"/>
      <c r="D52" s="70">
        <v>144</v>
      </c>
      <c r="E52" s="71" t="s">
        <v>72</v>
      </c>
      <c r="F52" s="71" t="s">
        <v>72</v>
      </c>
      <c r="G52" s="34"/>
      <c r="H52" s="24"/>
      <c r="I52" s="22" t="s">
        <v>39</v>
      </c>
      <c r="J52" s="25">
        <f aca="true" t="shared" si="4" ref="J52:J67">IF(I52="Less(-)",-1,1)</f>
        <v>1</v>
      </c>
      <c r="K52" s="26" t="s">
        <v>48</v>
      </c>
      <c r="L52" s="26" t="s">
        <v>7</v>
      </c>
      <c r="M52" s="66"/>
      <c r="N52" s="60"/>
      <c r="O52" s="60"/>
      <c r="P52" s="61"/>
      <c r="Q52" s="60"/>
      <c r="R52" s="60"/>
      <c r="S52" s="62"/>
      <c r="T52" s="63"/>
      <c r="U52" s="63"/>
      <c r="V52" s="63"/>
      <c r="W52" s="63"/>
      <c r="X52" s="63"/>
      <c r="Y52" s="63"/>
      <c r="Z52" s="63"/>
      <c r="AA52" s="63"/>
      <c r="AB52" s="63"/>
      <c r="AC52" s="63"/>
      <c r="AD52" s="63"/>
      <c r="AE52" s="63"/>
      <c r="AF52" s="63"/>
      <c r="AG52" s="63"/>
      <c r="AH52" s="63"/>
      <c r="AI52" s="63"/>
      <c r="AJ52" s="63"/>
      <c r="AK52" s="63"/>
      <c r="AL52" s="63"/>
      <c r="AM52" s="63"/>
      <c r="AN52" s="63"/>
      <c r="AO52" s="63"/>
      <c r="AP52" s="63"/>
      <c r="AQ52" s="63"/>
      <c r="AR52" s="63"/>
      <c r="AS52" s="63"/>
      <c r="AT52" s="63"/>
      <c r="AU52" s="63"/>
      <c r="AV52" s="63"/>
      <c r="AW52" s="63"/>
      <c r="AX52" s="63"/>
      <c r="AY52" s="63"/>
      <c r="AZ52" s="63"/>
      <c r="BA52" s="83">
        <f aca="true" t="shared" si="5" ref="BA52:BA67">total_amount_ba($B$2,$D$2,D52,F52,J52,K52,M52)</f>
        <v>0</v>
      </c>
      <c r="BB52" s="81">
        <f aca="true" t="shared" si="6" ref="BB52:BB67">BA52+SUM(N52:AZ52)</f>
        <v>0</v>
      </c>
      <c r="BC52" s="31" t="str">
        <f aca="true" t="shared" si="7" ref="BC52:BC67">SpellNumber(L52,BB52)</f>
        <v>INR Zero Only</v>
      </c>
      <c r="IE52" s="33"/>
      <c r="IF52" s="33"/>
      <c r="IG52" s="33"/>
      <c r="IH52" s="33"/>
      <c r="II52" s="33"/>
    </row>
    <row r="53" spans="1:243" s="32" customFormat="1" ht="28.5">
      <c r="A53" s="19">
        <v>1.4</v>
      </c>
      <c r="B53" s="79" t="s">
        <v>94</v>
      </c>
      <c r="C53" s="21"/>
      <c r="D53" s="70">
        <v>108</v>
      </c>
      <c r="E53" s="71" t="s">
        <v>72</v>
      </c>
      <c r="F53" s="71" t="s">
        <v>72</v>
      </c>
      <c r="G53" s="34"/>
      <c r="H53" s="24"/>
      <c r="I53" s="22" t="s">
        <v>39</v>
      </c>
      <c r="J53" s="25">
        <f t="shared" si="4"/>
        <v>1</v>
      </c>
      <c r="K53" s="26" t="s">
        <v>48</v>
      </c>
      <c r="L53" s="26" t="s">
        <v>7</v>
      </c>
      <c r="M53" s="66"/>
      <c r="N53" s="60"/>
      <c r="O53" s="60"/>
      <c r="P53" s="61"/>
      <c r="Q53" s="60"/>
      <c r="R53" s="60"/>
      <c r="S53" s="62"/>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63"/>
      <c r="AW53" s="63"/>
      <c r="AX53" s="63"/>
      <c r="AY53" s="63"/>
      <c r="AZ53" s="63"/>
      <c r="BA53" s="83">
        <f t="shared" si="5"/>
        <v>0</v>
      </c>
      <c r="BB53" s="81">
        <f t="shared" si="6"/>
        <v>0</v>
      </c>
      <c r="BC53" s="31" t="str">
        <f t="shared" si="7"/>
        <v>INR Zero Only</v>
      </c>
      <c r="IE53" s="33"/>
      <c r="IF53" s="33"/>
      <c r="IG53" s="33"/>
      <c r="IH53" s="33"/>
      <c r="II53" s="33"/>
    </row>
    <row r="54" spans="1:243" s="32" customFormat="1" ht="28.5">
      <c r="A54" s="19">
        <v>1.41</v>
      </c>
      <c r="B54" s="79" t="s">
        <v>95</v>
      </c>
      <c r="C54" s="21"/>
      <c r="D54" s="70">
        <v>22</v>
      </c>
      <c r="E54" s="71" t="s">
        <v>72</v>
      </c>
      <c r="F54" s="71" t="s">
        <v>72</v>
      </c>
      <c r="G54" s="34"/>
      <c r="H54" s="24"/>
      <c r="I54" s="22" t="s">
        <v>39</v>
      </c>
      <c r="J54" s="25">
        <f t="shared" si="4"/>
        <v>1</v>
      </c>
      <c r="K54" s="26" t="s">
        <v>48</v>
      </c>
      <c r="L54" s="26" t="s">
        <v>7</v>
      </c>
      <c r="M54" s="66"/>
      <c r="N54" s="60"/>
      <c r="O54" s="60"/>
      <c r="P54" s="61"/>
      <c r="Q54" s="60"/>
      <c r="R54" s="60"/>
      <c r="S54" s="62"/>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3"/>
      <c r="AV54" s="63"/>
      <c r="AW54" s="63"/>
      <c r="AX54" s="63"/>
      <c r="AY54" s="63"/>
      <c r="AZ54" s="63"/>
      <c r="BA54" s="83">
        <f t="shared" si="5"/>
        <v>0</v>
      </c>
      <c r="BB54" s="81">
        <f t="shared" si="6"/>
        <v>0</v>
      </c>
      <c r="BC54" s="31" t="str">
        <f t="shared" si="7"/>
        <v>INR Zero Only</v>
      </c>
      <c r="IE54" s="33"/>
      <c r="IF54" s="33"/>
      <c r="IG54" s="33"/>
      <c r="IH54" s="33"/>
      <c r="II54" s="33"/>
    </row>
    <row r="55" spans="1:243" s="32" customFormat="1" ht="28.5">
      <c r="A55" s="19">
        <v>1.42</v>
      </c>
      <c r="B55" s="79" t="s">
        <v>96</v>
      </c>
      <c r="C55" s="21"/>
      <c r="D55" s="70">
        <v>22</v>
      </c>
      <c r="E55" s="71" t="s">
        <v>97</v>
      </c>
      <c r="F55" s="71" t="s">
        <v>97</v>
      </c>
      <c r="G55" s="34"/>
      <c r="H55" s="24"/>
      <c r="I55" s="22" t="s">
        <v>39</v>
      </c>
      <c r="J55" s="25">
        <f t="shared" si="4"/>
        <v>1</v>
      </c>
      <c r="K55" s="26" t="s">
        <v>48</v>
      </c>
      <c r="L55" s="26" t="s">
        <v>7</v>
      </c>
      <c r="M55" s="66"/>
      <c r="N55" s="60"/>
      <c r="O55" s="60"/>
      <c r="P55" s="61"/>
      <c r="Q55" s="60"/>
      <c r="R55" s="60"/>
      <c r="S55" s="62"/>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83">
        <f t="shared" si="5"/>
        <v>0</v>
      </c>
      <c r="BB55" s="81">
        <f t="shared" si="6"/>
        <v>0</v>
      </c>
      <c r="BC55" s="31" t="str">
        <f t="shared" si="7"/>
        <v>INR Zero Only</v>
      </c>
      <c r="IE55" s="33"/>
      <c r="IF55" s="33"/>
      <c r="IG55" s="33"/>
      <c r="IH55" s="33"/>
      <c r="II55" s="33"/>
    </row>
    <row r="56" spans="1:243" s="32" customFormat="1" ht="28.5">
      <c r="A56" s="19">
        <v>1.43</v>
      </c>
      <c r="B56" s="79" t="s">
        <v>98</v>
      </c>
      <c r="C56" s="21"/>
      <c r="D56" s="70">
        <v>22</v>
      </c>
      <c r="E56" s="71" t="s">
        <v>97</v>
      </c>
      <c r="F56" s="71" t="s">
        <v>97</v>
      </c>
      <c r="G56" s="34"/>
      <c r="H56" s="24"/>
      <c r="I56" s="22" t="s">
        <v>39</v>
      </c>
      <c r="J56" s="25">
        <f t="shared" si="4"/>
        <v>1</v>
      </c>
      <c r="K56" s="26" t="s">
        <v>48</v>
      </c>
      <c r="L56" s="26" t="s">
        <v>7</v>
      </c>
      <c r="M56" s="66"/>
      <c r="N56" s="60"/>
      <c r="O56" s="60"/>
      <c r="P56" s="61"/>
      <c r="Q56" s="60"/>
      <c r="R56" s="60"/>
      <c r="S56" s="62"/>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83">
        <f t="shared" si="5"/>
        <v>0</v>
      </c>
      <c r="BB56" s="81">
        <f t="shared" si="6"/>
        <v>0</v>
      </c>
      <c r="BC56" s="31" t="str">
        <f t="shared" si="7"/>
        <v>INR Zero Only</v>
      </c>
      <c r="IE56" s="33"/>
      <c r="IF56" s="33"/>
      <c r="IG56" s="33"/>
      <c r="IH56" s="33"/>
      <c r="II56" s="33"/>
    </row>
    <row r="57" spans="1:243" s="32" customFormat="1" ht="28.5">
      <c r="A57" s="19">
        <v>1.44</v>
      </c>
      <c r="B57" s="79" t="s">
        <v>99</v>
      </c>
      <c r="C57" s="21"/>
      <c r="D57" s="70">
        <v>132</v>
      </c>
      <c r="E57" s="71" t="s">
        <v>97</v>
      </c>
      <c r="F57" s="71" t="s">
        <v>97</v>
      </c>
      <c r="G57" s="34"/>
      <c r="H57" s="24"/>
      <c r="I57" s="22" t="s">
        <v>39</v>
      </c>
      <c r="J57" s="25">
        <f t="shared" si="4"/>
        <v>1</v>
      </c>
      <c r="K57" s="26" t="s">
        <v>48</v>
      </c>
      <c r="L57" s="26" t="s">
        <v>7</v>
      </c>
      <c r="M57" s="66"/>
      <c r="N57" s="60"/>
      <c r="O57" s="60"/>
      <c r="P57" s="61"/>
      <c r="Q57" s="60"/>
      <c r="R57" s="60"/>
      <c r="S57" s="62"/>
      <c r="T57" s="63"/>
      <c r="U57" s="63"/>
      <c r="V57" s="63"/>
      <c r="W57" s="63"/>
      <c r="X57" s="63"/>
      <c r="Y57" s="63"/>
      <c r="Z57" s="63"/>
      <c r="AA57" s="63"/>
      <c r="AB57" s="63"/>
      <c r="AC57" s="63"/>
      <c r="AD57" s="63"/>
      <c r="AE57" s="63"/>
      <c r="AF57" s="63"/>
      <c r="AG57" s="63"/>
      <c r="AH57" s="63"/>
      <c r="AI57" s="63"/>
      <c r="AJ57" s="63"/>
      <c r="AK57" s="63"/>
      <c r="AL57" s="63"/>
      <c r="AM57" s="63"/>
      <c r="AN57" s="63"/>
      <c r="AO57" s="63"/>
      <c r="AP57" s="63"/>
      <c r="AQ57" s="63"/>
      <c r="AR57" s="63"/>
      <c r="AS57" s="63"/>
      <c r="AT57" s="63"/>
      <c r="AU57" s="63"/>
      <c r="AV57" s="63"/>
      <c r="AW57" s="63"/>
      <c r="AX57" s="63"/>
      <c r="AY57" s="63"/>
      <c r="AZ57" s="63"/>
      <c r="BA57" s="83">
        <f t="shared" si="5"/>
        <v>0</v>
      </c>
      <c r="BB57" s="81">
        <f t="shared" si="6"/>
        <v>0</v>
      </c>
      <c r="BC57" s="31" t="str">
        <f t="shared" si="7"/>
        <v>INR Zero Only</v>
      </c>
      <c r="IE57" s="33"/>
      <c r="IF57" s="33"/>
      <c r="IG57" s="33"/>
      <c r="IH57" s="33"/>
      <c r="II57" s="33"/>
    </row>
    <row r="58" spans="1:243" s="32" customFormat="1" ht="28.5">
      <c r="A58" s="19">
        <v>1.45</v>
      </c>
      <c r="B58" s="79" t="s">
        <v>100</v>
      </c>
      <c r="C58" s="21"/>
      <c r="D58" s="70">
        <v>930</v>
      </c>
      <c r="E58" s="71" t="s">
        <v>72</v>
      </c>
      <c r="F58" s="71" t="s">
        <v>72</v>
      </c>
      <c r="G58" s="34"/>
      <c r="H58" s="24"/>
      <c r="I58" s="22" t="s">
        <v>39</v>
      </c>
      <c r="J58" s="25">
        <f t="shared" si="4"/>
        <v>1</v>
      </c>
      <c r="K58" s="26" t="s">
        <v>48</v>
      </c>
      <c r="L58" s="26" t="s">
        <v>7</v>
      </c>
      <c r="M58" s="66"/>
      <c r="N58" s="60"/>
      <c r="O58" s="60"/>
      <c r="P58" s="61"/>
      <c r="Q58" s="60"/>
      <c r="R58" s="60"/>
      <c r="S58" s="62"/>
      <c r="T58" s="63"/>
      <c r="U58" s="63"/>
      <c r="V58" s="63"/>
      <c r="W58" s="63"/>
      <c r="X58" s="63"/>
      <c r="Y58" s="63"/>
      <c r="Z58" s="63"/>
      <c r="AA58" s="63"/>
      <c r="AB58" s="63"/>
      <c r="AC58" s="63"/>
      <c r="AD58" s="63"/>
      <c r="AE58" s="63"/>
      <c r="AF58" s="63"/>
      <c r="AG58" s="63"/>
      <c r="AH58" s="63"/>
      <c r="AI58" s="63"/>
      <c r="AJ58" s="63"/>
      <c r="AK58" s="63"/>
      <c r="AL58" s="63"/>
      <c r="AM58" s="63"/>
      <c r="AN58" s="63"/>
      <c r="AO58" s="63"/>
      <c r="AP58" s="63"/>
      <c r="AQ58" s="63"/>
      <c r="AR58" s="63"/>
      <c r="AS58" s="63"/>
      <c r="AT58" s="63"/>
      <c r="AU58" s="63"/>
      <c r="AV58" s="63"/>
      <c r="AW58" s="63"/>
      <c r="AX58" s="63"/>
      <c r="AY58" s="63"/>
      <c r="AZ58" s="63"/>
      <c r="BA58" s="83">
        <f t="shared" si="5"/>
        <v>0</v>
      </c>
      <c r="BB58" s="81">
        <f t="shared" si="6"/>
        <v>0</v>
      </c>
      <c r="BC58" s="31" t="str">
        <f t="shared" si="7"/>
        <v>INR Zero Only</v>
      </c>
      <c r="IE58" s="33"/>
      <c r="IF58" s="33"/>
      <c r="IG58" s="33"/>
      <c r="IH58" s="33"/>
      <c r="II58" s="33"/>
    </row>
    <row r="59" spans="1:243" s="32" customFormat="1" ht="42.75">
      <c r="A59" s="19">
        <v>1.46</v>
      </c>
      <c r="B59" s="79" t="s">
        <v>101</v>
      </c>
      <c r="C59" s="21"/>
      <c r="D59" s="70">
        <v>1502</v>
      </c>
      <c r="E59" s="70" t="s">
        <v>70</v>
      </c>
      <c r="F59" s="70" t="s">
        <v>70</v>
      </c>
      <c r="G59" s="34"/>
      <c r="H59" s="24"/>
      <c r="I59" s="22" t="s">
        <v>39</v>
      </c>
      <c r="J59" s="25">
        <f t="shared" si="4"/>
        <v>1</v>
      </c>
      <c r="K59" s="26" t="s">
        <v>48</v>
      </c>
      <c r="L59" s="26" t="s">
        <v>7</v>
      </c>
      <c r="M59" s="66"/>
      <c r="N59" s="60"/>
      <c r="O59" s="60"/>
      <c r="P59" s="61"/>
      <c r="Q59" s="60"/>
      <c r="R59" s="60"/>
      <c r="S59" s="62"/>
      <c r="T59" s="63"/>
      <c r="U59" s="63"/>
      <c r="V59" s="63"/>
      <c r="W59" s="63"/>
      <c r="X59" s="63"/>
      <c r="Y59" s="63"/>
      <c r="Z59" s="63"/>
      <c r="AA59" s="63"/>
      <c r="AB59" s="63"/>
      <c r="AC59" s="63"/>
      <c r="AD59" s="63"/>
      <c r="AE59" s="63"/>
      <c r="AF59" s="63"/>
      <c r="AG59" s="63"/>
      <c r="AH59" s="63"/>
      <c r="AI59" s="63"/>
      <c r="AJ59" s="63"/>
      <c r="AK59" s="63"/>
      <c r="AL59" s="63"/>
      <c r="AM59" s="63"/>
      <c r="AN59" s="63"/>
      <c r="AO59" s="63"/>
      <c r="AP59" s="63"/>
      <c r="AQ59" s="63"/>
      <c r="AR59" s="63"/>
      <c r="AS59" s="63"/>
      <c r="AT59" s="63"/>
      <c r="AU59" s="63"/>
      <c r="AV59" s="63"/>
      <c r="AW59" s="63"/>
      <c r="AX59" s="63"/>
      <c r="AY59" s="63"/>
      <c r="AZ59" s="63"/>
      <c r="BA59" s="83">
        <f t="shared" si="5"/>
        <v>0</v>
      </c>
      <c r="BB59" s="81">
        <f t="shared" si="6"/>
        <v>0</v>
      </c>
      <c r="BC59" s="31" t="str">
        <f t="shared" si="7"/>
        <v>INR Zero Only</v>
      </c>
      <c r="IE59" s="33"/>
      <c r="IF59" s="33"/>
      <c r="IG59" s="33"/>
      <c r="IH59" s="33"/>
      <c r="II59" s="33"/>
    </row>
    <row r="60" spans="1:243" s="32" customFormat="1" ht="28.5">
      <c r="A60" s="19">
        <v>1.47</v>
      </c>
      <c r="B60" s="79" t="s">
        <v>102</v>
      </c>
      <c r="C60" s="21"/>
      <c r="D60" s="70">
        <v>116</v>
      </c>
      <c r="E60" s="71" t="s">
        <v>72</v>
      </c>
      <c r="F60" s="71" t="s">
        <v>72</v>
      </c>
      <c r="G60" s="34"/>
      <c r="H60" s="24"/>
      <c r="I60" s="22" t="s">
        <v>39</v>
      </c>
      <c r="J60" s="25">
        <f t="shared" si="4"/>
        <v>1</v>
      </c>
      <c r="K60" s="26" t="s">
        <v>48</v>
      </c>
      <c r="L60" s="26" t="s">
        <v>7</v>
      </c>
      <c r="M60" s="66"/>
      <c r="N60" s="60"/>
      <c r="O60" s="60"/>
      <c r="P60" s="61"/>
      <c r="Q60" s="60"/>
      <c r="R60" s="60"/>
      <c r="S60" s="62"/>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83">
        <f t="shared" si="5"/>
        <v>0</v>
      </c>
      <c r="BB60" s="81">
        <f t="shared" si="6"/>
        <v>0</v>
      </c>
      <c r="BC60" s="31" t="str">
        <f t="shared" si="7"/>
        <v>INR Zero Only</v>
      </c>
      <c r="IE60" s="33"/>
      <c r="IF60" s="33"/>
      <c r="IG60" s="33"/>
      <c r="IH60" s="33"/>
      <c r="II60" s="33"/>
    </row>
    <row r="61" spans="1:243" s="32" customFormat="1" ht="28.5">
      <c r="A61" s="19">
        <v>1.48</v>
      </c>
      <c r="B61" s="79" t="s">
        <v>103</v>
      </c>
      <c r="C61" s="21"/>
      <c r="D61" s="70">
        <v>68</v>
      </c>
      <c r="E61" s="71" t="s">
        <v>72</v>
      </c>
      <c r="F61" s="71" t="s">
        <v>72</v>
      </c>
      <c r="G61" s="34"/>
      <c r="H61" s="24"/>
      <c r="I61" s="22" t="s">
        <v>39</v>
      </c>
      <c r="J61" s="25">
        <f t="shared" si="4"/>
        <v>1</v>
      </c>
      <c r="K61" s="26" t="s">
        <v>48</v>
      </c>
      <c r="L61" s="26" t="s">
        <v>7</v>
      </c>
      <c r="M61" s="66"/>
      <c r="N61" s="60"/>
      <c r="O61" s="60"/>
      <c r="P61" s="61"/>
      <c r="Q61" s="60"/>
      <c r="R61" s="60"/>
      <c r="S61" s="62"/>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83">
        <f t="shared" si="5"/>
        <v>0</v>
      </c>
      <c r="BB61" s="81">
        <f t="shared" si="6"/>
        <v>0</v>
      </c>
      <c r="BC61" s="31" t="str">
        <f t="shared" si="7"/>
        <v>INR Zero Only</v>
      </c>
      <c r="IE61" s="33"/>
      <c r="IF61" s="33"/>
      <c r="IG61" s="33"/>
      <c r="IH61" s="33"/>
      <c r="II61" s="33"/>
    </row>
    <row r="62" spans="1:243" s="32" customFormat="1" ht="99.75">
      <c r="A62" s="19">
        <v>1.49</v>
      </c>
      <c r="B62" s="79" t="s">
        <v>104</v>
      </c>
      <c r="C62" s="21"/>
      <c r="D62" s="70">
        <v>21</v>
      </c>
      <c r="E62" s="74" t="s">
        <v>72</v>
      </c>
      <c r="F62" s="74" t="s">
        <v>72</v>
      </c>
      <c r="G62" s="34"/>
      <c r="H62" s="24"/>
      <c r="I62" s="22" t="s">
        <v>39</v>
      </c>
      <c r="J62" s="25">
        <f t="shared" si="4"/>
        <v>1</v>
      </c>
      <c r="K62" s="26" t="s">
        <v>48</v>
      </c>
      <c r="L62" s="26" t="s">
        <v>7</v>
      </c>
      <c r="M62" s="66"/>
      <c r="N62" s="60"/>
      <c r="O62" s="60"/>
      <c r="P62" s="61"/>
      <c r="Q62" s="60"/>
      <c r="R62" s="60"/>
      <c r="S62" s="62"/>
      <c r="T62" s="63"/>
      <c r="U62" s="63"/>
      <c r="V62" s="63"/>
      <c r="W62" s="63"/>
      <c r="X62" s="63"/>
      <c r="Y62" s="63"/>
      <c r="Z62" s="63"/>
      <c r="AA62" s="63"/>
      <c r="AB62" s="63"/>
      <c r="AC62" s="63"/>
      <c r="AD62" s="63"/>
      <c r="AE62" s="63"/>
      <c r="AF62" s="63"/>
      <c r="AG62" s="63"/>
      <c r="AH62" s="63"/>
      <c r="AI62" s="63"/>
      <c r="AJ62" s="63"/>
      <c r="AK62" s="63"/>
      <c r="AL62" s="63"/>
      <c r="AM62" s="63"/>
      <c r="AN62" s="63"/>
      <c r="AO62" s="63"/>
      <c r="AP62" s="63"/>
      <c r="AQ62" s="63"/>
      <c r="AR62" s="63"/>
      <c r="AS62" s="63"/>
      <c r="AT62" s="63"/>
      <c r="AU62" s="63"/>
      <c r="AV62" s="63"/>
      <c r="AW62" s="63"/>
      <c r="AX62" s="63"/>
      <c r="AY62" s="63"/>
      <c r="AZ62" s="63"/>
      <c r="BA62" s="83">
        <f t="shared" si="5"/>
        <v>0</v>
      </c>
      <c r="BB62" s="81">
        <f t="shared" si="6"/>
        <v>0</v>
      </c>
      <c r="BC62" s="31" t="str">
        <f t="shared" si="7"/>
        <v>INR Zero Only</v>
      </c>
      <c r="IE62" s="33"/>
      <c r="IF62" s="33"/>
      <c r="IG62" s="33"/>
      <c r="IH62" s="33"/>
      <c r="II62" s="33"/>
    </row>
    <row r="63" spans="1:243" s="32" customFormat="1" ht="57">
      <c r="A63" s="19">
        <v>1.5</v>
      </c>
      <c r="B63" s="79" t="s">
        <v>113</v>
      </c>
      <c r="C63" s="21"/>
      <c r="D63" s="70">
        <v>1800</v>
      </c>
      <c r="E63" s="75" t="s">
        <v>72</v>
      </c>
      <c r="F63" s="75" t="s">
        <v>72</v>
      </c>
      <c r="G63" s="34"/>
      <c r="H63" s="24"/>
      <c r="I63" s="22" t="s">
        <v>39</v>
      </c>
      <c r="J63" s="25">
        <f t="shared" si="4"/>
        <v>1</v>
      </c>
      <c r="K63" s="26" t="s">
        <v>48</v>
      </c>
      <c r="L63" s="26" t="s">
        <v>7</v>
      </c>
      <c r="M63" s="66"/>
      <c r="N63" s="60"/>
      <c r="O63" s="60"/>
      <c r="P63" s="61"/>
      <c r="Q63" s="60"/>
      <c r="R63" s="60"/>
      <c r="S63" s="62"/>
      <c r="T63" s="63"/>
      <c r="U63" s="63"/>
      <c r="V63" s="63"/>
      <c r="W63" s="63"/>
      <c r="X63" s="63"/>
      <c r="Y63" s="63"/>
      <c r="Z63" s="63"/>
      <c r="AA63" s="63"/>
      <c r="AB63" s="63"/>
      <c r="AC63" s="63"/>
      <c r="AD63" s="63"/>
      <c r="AE63" s="63"/>
      <c r="AF63" s="63"/>
      <c r="AG63" s="63"/>
      <c r="AH63" s="63"/>
      <c r="AI63" s="63"/>
      <c r="AJ63" s="63"/>
      <c r="AK63" s="63"/>
      <c r="AL63" s="63"/>
      <c r="AM63" s="63"/>
      <c r="AN63" s="63"/>
      <c r="AO63" s="63"/>
      <c r="AP63" s="63"/>
      <c r="AQ63" s="63"/>
      <c r="AR63" s="63"/>
      <c r="AS63" s="63"/>
      <c r="AT63" s="63"/>
      <c r="AU63" s="63"/>
      <c r="AV63" s="63"/>
      <c r="AW63" s="63"/>
      <c r="AX63" s="63"/>
      <c r="AY63" s="63"/>
      <c r="AZ63" s="63"/>
      <c r="BA63" s="83">
        <f t="shared" si="5"/>
        <v>0</v>
      </c>
      <c r="BB63" s="81">
        <f t="shared" si="6"/>
        <v>0</v>
      </c>
      <c r="BC63" s="31" t="str">
        <f t="shared" si="7"/>
        <v>INR Zero Only</v>
      </c>
      <c r="IE63" s="33"/>
      <c r="IF63" s="33"/>
      <c r="IG63" s="33"/>
      <c r="IH63" s="33"/>
      <c r="II63" s="33"/>
    </row>
    <row r="64" spans="1:243" s="32" customFormat="1" ht="15">
      <c r="A64" s="19">
        <v>1.51</v>
      </c>
      <c r="B64" s="79" t="s">
        <v>124</v>
      </c>
      <c r="C64" s="21"/>
      <c r="D64" s="70">
        <v>157</v>
      </c>
      <c r="E64" s="71" t="s">
        <v>38</v>
      </c>
      <c r="F64" s="71" t="s">
        <v>38</v>
      </c>
      <c r="G64" s="34"/>
      <c r="H64" s="24"/>
      <c r="I64" s="22" t="s">
        <v>39</v>
      </c>
      <c r="J64" s="25">
        <f t="shared" si="4"/>
        <v>1</v>
      </c>
      <c r="K64" s="26" t="s">
        <v>48</v>
      </c>
      <c r="L64" s="26" t="s">
        <v>7</v>
      </c>
      <c r="M64" s="66"/>
      <c r="N64" s="60"/>
      <c r="O64" s="60"/>
      <c r="P64" s="61"/>
      <c r="Q64" s="60"/>
      <c r="R64" s="60"/>
      <c r="S64" s="62"/>
      <c r="T64" s="63"/>
      <c r="U64" s="63"/>
      <c r="V64" s="63"/>
      <c r="W64" s="63"/>
      <c r="X64" s="63"/>
      <c r="Y64" s="63"/>
      <c r="Z64" s="63"/>
      <c r="AA64" s="63"/>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63"/>
      <c r="BA64" s="83">
        <f t="shared" si="5"/>
        <v>0</v>
      </c>
      <c r="BB64" s="81">
        <f t="shared" si="6"/>
        <v>0</v>
      </c>
      <c r="BC64" s="31" t="str">
        <f t="shared" si="7"/>
        <v>INR Zero Only</v>
      </c>
      <c r="IE64" s="33"/>
      <c r="IF64" s="33"/>
      <c r="IG64" s="33"/>
      <c r="IH64" s="33"/>
      <c r="II64" s="33"/>
    </row>
    <row r="65" spans="1:243" s="32" customFormat="1" ht="28.5">
      <c r="A65" s="19">
        <v>1.52</v>
      </c>
      <c r="B65" s="79" t="s">
        <v>112</v>
      </c>
      <c r="C65" s="21"/>
      <c r="D65" s="70">
        <v>205</v>
      </c>
      <c r="E65" s="73" t="s">
        <v>72</v>
      </c>
      <c r="F65" s="73" t="s">
        <v>72</v>
      </c>
      <c r="G65" s="34"/>
      <c r="H65" s="24"/>
      <c r="I65" s="22" t="s">
        <v>39</v>
      </c>
      <c r="J65" s="25">
        <f t="shared" si="4"/>
        <v>1</v>
      </c>
      <c r="K65" s="26" t="s">
        <v>48</v>
      </c>
      <c r="L65" s="26" t="s">
        <v>7</v>
      </c>
      <c r="M65" s="66"/>
      <c r="N65" s="60"/>
      <c r="O65" s="60"/>
      <c r="P65" s="61"/>
      <c r="Q65" s="60"/>
      <c r="R65" s="60"/>
      <c r="S65" s="62"/>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83">
        <f t="shared" si="5"/>
        <v>0</v>
      </c>
      <c r="BB65" s="81">
        <f t="shared" si="6"/>
        <v>0</v>
      </c>
      <c r="BC65" s="31" t="str">
        <f t="shared" si="7"/>
        <v>INR Zero Only</v>
      </c>
      <c r="IE65" s="33"/>
      <c r="IF65" s="33"/>
      <c r="IG65" s="33"/>
      <c r="IH65" s="33"/>
      <c r="II65" s="33"/>
    </row>
    <row r="66" spans="1:243" s="32" customFormat="1" ht="99.75">
      <c r="A66" s="19">
        <v>1.53</v>
      </c>
      <c r="B66" s="79" t="s">
        <v>111</v>
      </c>
      <c r="C66" s="21"/>
      <c r="D66" s="70">
        <v>590</v>
      </c>
      <c r="E66" s="73" t="s">
        <v>72</v>
      </c>
      <c r="F66" s="73" t="s">
        <v>72</v>
      </c>
      <c r="G66" s="34"/>
      <c r="H66" s="24"/>
      <c r="I66" s="22" t="s">
        <v>39</v>
      </c>
      <c r="J66" s="25">
        <f t="shared" si="4"/>
        <v>1</v>
      </c>
      <c r="K66" s="26" t="s">
        <v>48</v>
      </c>
      <c r="L66" s="26" t="s">
        <v>7</v>
      </c>
      <c r="M66" s="66"/>
      <c r="N66" s="60"/>
      <c r="O66" s="60"/>
      <c r="P66" s="61"/>
      <c r="Q66" s="60"/>
      <c r="R66" s="60"/>
      <c r="S66" s="62"/>
      <c r="T66" s="63"/>
      <c r="U66" s="63"/>
      <c r="V66" s="63"/>
      <c r="W66" s="63"/>
      <c r="X66" s="63"/>
      <c r="Y66" s="63"/>
      <c r="Z66" s="63"/>
      <c r="AA66" s="63"/>
      <c r="AB66" s="63"/>
      <c r="AC66" s="63"/>
      <c r="AD66" s="63"/>
      <c r="AE66" s="63"/>
      <c r="AF66" s="63"/>
      <c r="AG66" s="63"/>
      <c r="AH66" s="63"/>
      <c r="AI66" s="63"/>
      <c r="AJ66" s="63"/>
      <c r="AK66" s="63"/>
      <c r="AL66" s="63"/>
      <c r="AM66" s="63"/>
      <c r="AN66" s="63"/>
      <c r="AO66" s="63"/>
      <c r="AP66" s="63"/>
      <c r="AQ66" s="63"/>
      <c r="AR66" s="63"/>
      <c r="AS66" s="63"/>
      <c r="AT66" s="63"/>
      <c r="AU66" s="63"/>
      <c r="AV66" s="63"/>
      <c r="AW66" s="63"/>
      <c r="AX66" s="63"/>
      <c r="AY66" s="63"/>
      <c r="AZ66" s="63"/>
      <c r="BA66" s="83">
        <f t="shared" si="5"/>
        <v>0</v>
      </c>
      <c r="BB66" s="81">
        <f t="shared" si="6"/>
        <v>0</v>
      </c>
      <c r="BC66" s="31" t="str">
        <f t="shared" si="7"/>
        <v>INR Zero Only</v>
      </c>
      <c r="IE66" s="33"/>
      <c r="IF66" s="33"/>
      <c r="IG66" s="33"/>
      <c r="IH66" s="33"/>
      <c r="II66" s="33"/>
    </row>
    <row r="67" spans="1:243" s="32" customFormat="1" ht="15">
      <c r="A67" s="19">
        <v>1.54</v>
      </c>
      <c r="B67" s="79" t="s">
        <v>125</v>
      </c>
      <c r="C67" s="21"/>
      <c r="D67" s="70">
        <v>66</v>
      </c>
      <c r="E67" s="72" t="s">
        <v>72</v>
      </c>
      <c r="F67" s="72" t="s">
        <v>72</v>
      </c>
      <c r="G67" s="34"/>
      <c r="H67" s="24"/>
      <c r="I67" s="22" t="s">
        <v>39</v>
      </c>
      <c r="J67" s="25">
        <f t="shared" si="4"/>
        <v>1</v>
      </c>
      <c r="K67" s="26" t="s">
        <v>48</v>
      </c>
      <c r="L67" s="26" t="s">
        <v>7</v>
      </c>
      <c r="M67" s="66"/>
      <c r="N67" s="60"/>
      <c r="O67" s="60"/>
      <c r="P67" s="61"/>
      <c r="Q67" s="60"/>
      <c r="R67" s="60"/>
      <c r="S67" s="62"/>
      <c r="T67" s="63"/>
      <c r="U67" s="63"/>
      <c r="V67" s="63"/>
      <c r="W67" s="63"/>
      <c r="X67" s="63"/>
      <c r="Y67" s="63"/>
      <c r="Z67" s="63"/>
      <c r="AA67" s="63"/>
      <c r="AB67" s="63"/>
      <c r="AC67" s="63"/>
      <c r="AD67" s="63"/>
      <c r="AE67" s="63"/>
      <c r="AF67" s="63"/>
      <c r="AG67" s="63"/>
      <c r="AH67" s="63"/>
      <c r="AI67" s="63"/>
      <c r="AJ67" s="63"/>
      <c r="AK67" s="63"/>
      <c r="AL67" s="63"/>
      <c r="AM67" s="63"/>
      <c r="AN67" s="63"/>
      <c r="AO67" s="63"/>
      <c r="AP67" s="63"/>
      <c r="AQ67" s="63"/>
      <c r="AR67" s="63"/>
      <c r="AS67" s="63"/>
      <c r="AT67" s="63"/>
      <c r="AU67" s="63"/>
      <c r="AV67" s="63"/>
      <c r="AW67" s="63"/>
      <c r="AX67" s="63"/>
      <c r="AY67" s="63"/>
      <c r="AZ67" s="63"/>
      <c r="BA67" s="83">
        <f t="shared" si="5"/>
        <v>0</v>
      </c>
      <c r="BB67" s="81">
        <f t="shared" si="6"/>
        <v>0</v>
      </c>
      <c r="BC67" s="31" t="str">
        <f t="shared" si="7"/>
        <v>INR Zero Only</v>
      </c>
      <c r="IE67" s="33"/>
      <c r="IF67" s="33"/>
      <c r="IG67" s="33"/>
      <c r="IH67" s="33"/>
      <c r="II67" s="33"/>
    </row>
    <row r="68" spans="1:243" s="32" customFormat="1" ht="33" customHeight="1">
      <c r="A68" s="35" t="s">
        <v>46</v>
      </c>
      <c r="B68" s="36"/>
      <c r="C68" s="37"/>
      <c r="D68" s="38"/>
      <c r="E68" s="38"/>
      <c r="F68" s="38"/>
      <c r="G68" s="38"/>
      <c r="H68" s="39"/>
      <c r="I68" s="39"/>
      <c r="J68" s="39"/>
      <c r="K68" s="39"/>
      <c r="L68" s="40"/>
      <c r="M68" s="41"/>
      <c r="N68" s="41"/>
      <c r="O68" s="41"/>
      <c r="P68" s="41"/>
      <c r="Q68" s="41"/>
      <c r="R68" s="41"/>
      <c r="S68" s="41"/>
      <c r="T68" s="41"/>
      <c r="U68" s="41"/>
      <c r="V68" s="41"/>
      <c r="W68" s="41"/>
      <c r="X68" s="41"/>
      <c r="Y68" s="41"/>
      <c r="Z68" s="41"/>
      <c r="AA68" s="41"/>
      <c r="AB68" s="41"/>
      <c r="AC68" s="41"/>
      <c r="AD68" s="41"/>
      <c r="AE68" s="41"/>
      <c r="AF68" s="41"/>
      <c r="AG68" s="41"/>
      <c r="AH68" s="41"/>
      <c r="AI68" s="41"/>
      <c r="AJ68" s="41"/>
      <c r="AK68" s="41"/>
      <c r="AL68" s="41"/>
      <c r="AM68" s="41"/>
      <c r="AN68" s="41"/>
      <c r="AO68" s="41"/>
      <c r="AP68" s="41"/>
      <c r="AQ68" s="41"/>
      <c r="AR68" s="41"/>
      <c r="AS68" s="41"/>
      <c r="AT68" s="41"/>
      <c r="AU68" s="41"/>
      <c r="AV68" s="41"/>
      <c r="AW68" s="41"/>
      <c r="AX68" s="41"/>
      <c r="AY68" s="41"/>
      <c r="AZ68" s="41"/>
      <c r="BA68" s="67">
        <f>SUM(BA13:BA67)</f>
        <v>0</v>
      </c>
      <c r="BB68" s="67">
        <f>SUM(BB13:BB67)</f>
        <v>0</v>
      </c>
      <c r="BC68" s="31" t="str">
        <f>SpellNumber($E$2,BB68)</f>
        <v>INR Zero Only</v>
      </c>
      <c r="IE68" s="33">
        <v>4</v>
      </c>
      <c r="IF68" s="33" t="s">
        <v>41</v>
      </c>
      <c r="IG68" s="33" t="s">
        <v>45</v>
      </c>
      <c r="IH68" s="33">
        <v>10</v>
      </c>
      <c r="II68" s="33" t="s">
        <v>38</v>
      </c>
    </row>
    <row r="69" spans="1:243" s="51" customFormat="1" ht="39" customHeight="1" hidden="1">
      <c r="A69" s="36" t="s">
        <v>50</v>
      </c>
      <c r="B69" s="42"/>
      <c r="C69" s="43"/>
      <c r="D69" s="44"/>
      <c r="E69" s="45" t="s">
        <v>47</v>
      </c>
      <c r="F69" s="58"/>
      <c r="G69" s="46"/>
      <c r="H69" s="47"/>
      <c r="I69" s="47"/>
      <c r="J69" s="47"/>
      <c r="K69" s="48"/>
      <c r="L69" s="49"/>
      <c r="M69" s="50"/>
      <c r="O69" s="32"/>
      <c r="P69" s="32"/>
      <c r="Q69" s="32"/>
      <c r="R69" s="32"/>
      <c r="S69" s="32"/>
      <c r="BA69" s="56">
        <f>IF(ISBLANK(F69),0,IF(E69="Excess (+)",ROUND(BA68+(BA68*F69),2),IF(E69="Less (-)",ROUND(BA68+(BA68*F69*(-1)),2),0)))</f>
        <v>0</v>
      </c>
      <c r="BB69" s="57">
        <f>ROUND(BA69,0)</f>
        <v>0</v>
      </c>
      <c r="BC69" s="31" t="str">
        <f>SpellNumber(L69,BB69)</f>
        <v> Zero Only</v>
      </c>
      <c r="IE69" s="52"/>
      <c r="IF69" s="52"/>
      <c r="IG69" s="52"/>
      <c r="IH69" s="52"/>
      <c r="II69" s="52"/>
    </row>
    <row r="70" spans="1:243" s="51" customFormat="1" ht="51" customHeight="1">
      <c r="A70" s="35" t="s">
        <v>49</v>
      </c>
      <c r="B70" s="35"/>
      <c r="C70" s="93" t="str">
        <f>SpellNumber($E$2,BB68)</f>
        <v>INR Zero Only</v>
      </c>
      <c r="D70" s="94"/>
      <c r="E70" s="94"/>
      <c r="F70" s="94"/>
      <c r="G70" s="94"/>
      <c r="H70" s="94"/>
      <c r="I70" s="94"/>
      <c r="J70" s="94"/>
      <c r="K70" s="94"/>
      <c r="L70" s="94"/>
      <c r="M70" s="94"/>
      <c r="N70" s="94"/>
      <c r="O70" s="94"/>
      <c r="P70" s="94"/>
      <c r="Q70" s="94"/>
      <c r="R70" s="94"/>
      <c r="S70" s="94"/>
      <c r="T70" s="94"/>
      <c r="U70" s="94"/>
      <c r="V70" s="94"/>
      <c r="W70" s="94"/>
      <c r="X70" s="94"/>
      <c r="Y70" s="94"/>
      <c r="Z70" s="94"/>
      <c r="AA70" s="94"/>
      <c r="AB70" s="94"/>
      <c r="AC70" s="94"/>
      <c r="AD70" s="94"/>
      <c r="AE70" s="94"/>
      <c r="AF70" s="94"/>
      <c r="AG70" s="94"/>
      <c r="AH70" s="94"/>
      <c r="AI70" s="94"/>
      <c r="AJ70" s="94"/>
      <c r="AK70" s="94"/>
      <c r="AL70" s="94"/>
      <c r="AM70" s="94"/>
      <c r="AN70" s="94"/>
      <c r="AO70" s="94"/>
      <c r="AP70" s="94"/>
      <c r="AQ70" s="94"/>
      <c r="AR70" s="94"/>
      <c r="AS70" s="94"/>
      <c r="AT70" s="94"/>
      <c r="AU70" s="94"/>
      <c r="AV70" s="94"/>
      <c r="AW70" s="94"/>
      <c r="AX70" s="94"/>
      <c r="AY70" s="94"/>
      <c r="AZ70" s="94"/>
      <c r="BA70" s="94"/>
      <c r="BB70" s="94"/>
      <c r="BC70" s="95"/>
      <c r="IE70" s="52"/>
      <c r="IF70" s="52"/>
      <c r="IG70" s="52"/>
      <c r="IH70" s="52"/>
      <c r="II70" s="52"/>
    </row>
    <row r="71" spans="3:243" s="14" customFormat="1" ht="15">
      <c r="C71" s="53"/>
      <c r="D71" s="53"/>
      <c r="E71" s="53"/>
      <c r="F71" s="53"/>
      <c r="G71" s="53"/>
      <c r="H71" s="53"/>
      <c r="I71" s="53"/>
      <c r="J71" s="53"/>
      <c r="K71" s="53"/>
      <c r="L71" s="53"/>
      <c r="M71" s="53"/>
      <c r="O71" s="53"/>
      <c r="BA71" s="53"/>
      <c r="BC71" s="53"/>
      <c r="IE71" s="15"/>
      <c r="IF71" s="15"/>
      <c r="IG71" s="15"/>
      <c r="IH71" s="15"/>
      <c r="II71" s="15"/>
    </row>
  </sheetData>
  <sheetProtection password="CF6A" sheet="1" objects="1" scenarios="1"/>
  <mergeCells count="8">
    <mergeCell ref="A9:BC9"/>
    <mergeCell ref="C70:BC70"/>
    <mergeCell ref="A1:L1"/>
    <mergeCell ref="A4:BC4"/>
    <mergeCell ref="A5:BC5"/>
    <mergeCell ref="A6:BC6"/>
    <mergeCell ref="A7:BC7"/>
    <mergeCell ref="B8:BC8"/>
  </mergeCells>
  <dataValidations count="22">
    <dataValidation type="list" allowBlank="1" showInputMessage="1" showErrorMessage="1" sqref="K13:K67">
      <formula1>"Partial Conversion, Full Conversion"</formula1>
    </dataValidation>
    <dataValidation type="decimal" allowBlank="1" showInputMessage="1" showErrorMessage="1" promptTitle="Quantity" prompt="Please enter the Quantity for this item. " errorTitle="Invalid Entry" error="Only Numeric Values are allowed. " sqref="F13 D13:D67">
      <formula1>0</formula1>
      <formula2>999999999999999</formula2>
    </dataValidation>
    <dataValidation allowBlank="1" showInputMessage="1" showErrorMessage="1" promptTitle="Units" prompt="Please enter Units in text" sqref="E13:E67 F14:F67"/>
    <dataValidation type="decimal" allowBlank="1" showInputMessage="1" showErrorMessage="1" promptTitle="Rate Entry" prompt="Please enter the Basic Price in Rupees for this item. " errorTitle="Invaid Entry" error="Only Numeric Values are allowed. " sqref="G13:H6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6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67">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67">
      <formula1>0</formula1>
      <formula2>999999999999999</formula2>
    </dataValidation>
    <dataValidation allowBlank="1" showInputMessage="1" showErrorMessage="1" promptTitle="Itemcode/Make" prompt="Please enter text" sqref="C13:C67"/>
    <dataValidation type="decimal" allowBlank="1" showInputMessage="1" showErrorMessage="1" errorTitle="Invalid Entry" error="Only Numeric Values are allowed. " sqref="A13:A67">
      <formula1>0</formula1>
      <formula2>999999999999999</formula2>
    </dataValidation>
    <dataValidation type="list" showInputMessage="1" showErrorMessage="1" sqref="I13:I67">
      <formula1>"Excess(+), Less(-)"</formula1>
    </dataValidation>
    <dataValidation allowBlank="1" showInputMessage="1" showErrorMessage="1" promptTitle="Addition / Deduction" prompt="Please Choose the correct One" sqref="J13:J67"/>
    <dataValidation type="decimal" allowBlank="1" showInputMessage="1" showErrorMessage="1" promptTitle="Rate Entry" prompt="Please enter &quot;GST&quot; charges in Rupees for this item. " errorTitle="Invaid Entry" error="Only Numeric Values are allowed. " sqref="M15:M67">
      <formula1>0</formula1>
      <formula2>999999999999999</formula2>
    </dataValidation>
    <dataValidation type="list" allowBlank="1" showInputMessage="1" showErrorMessage="1" sqref="D2">
      <formula1>"INR Only, INR and Other Currency"</formula1>
    </dataValidation>
    <dataValidation type="list" allowBlank="1" showInputMessage="1" showErrorMessage="1" sqref="C2">
      <formula1>"Normal, SingleWindow, Alternate"</formula1>
    </dataValidation>
    <dataValidation type="list" allowBlank="1" showInputMessage="1" showErrorMessage="1" sqref="B2">
      <formula1>"Item Rate, Percentage, Item Wise"</formula1>
    </dataValidation>
    <dataValidation type="list" allowBlank="1" showInputMessage="1" showErrorMessage="1" sqref="L13:L67">
      <formula1>"INR"</formula1>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69">
      <formula1>IF(E69&lt;&gt;"Select",0,-1)</formula1>
      <formula2>IF(E69&lt;&gt;"Select",99.99,-1)</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69">
      <formula1>0</formula1>
      <formula2>IF(E69&lt;&gt;"Select",99.9,0)</formula2>
    </dataValidation>
    <dataValidation type="list" showInputMessage="1" showErrorMessage="1" promptTitle="Less or Excess" prompt="Please select either LESS  ( - )  or  EXCESS  ( + )" errorTitle="Please enter valid values only" error="Please select either LESS ( - ) or  EXCESS  ( + )" sqref="E69">
      <formula1>IF(ISBLANK(F69),$A$3:$C$3,$B$3:$C$3)</formula1>
    </dataValidation>
    <dataValidation type="list" showInputMessage="1" showErrorMessage="1" promptTitle="Option C1 or D1" prompt="Please select the Option C1 or Option D1" errorTitle="Please enter valid values only" error="Please select the Option C1 or Option D1" sqref="D69">
      <formula1>"Select, Option C1, Option D1"</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69">
      <formula1>0</formula1>
      <formula2>99.9</formula2>
    </dataValidation>
    <dataValidation type="decimal" allowBlank="1" showInputMessage="1" showErrorMessage="1" promptTitle="Rate Entry" prompt="Please enter &quot;GST&quot; charges in Rupees for this item. " errorTitle="Invaid Entry" error="Only Numeric Values are allowed. " sqref="M14">
      <formula1>0</formula1>
      <formula2>999999999999999</formula2>
    </dataValidation>
  </dataValidations>
  <printOptions horizontalCentered="1"/>
  <pageMargins left="0" right="0" top="0.7480314960629921" bottom="0.4330708661417323" header="0.31496062992125984" footer="0.31496062992125984"/>
  <pageSetup horizontalDpi="600" verticalDpi="600" orientation="landscape" paperSize="9" scale="21" r:id="rId2"/>
  <rowBreaks count="1" manualBreakCount="1">
    <brk id="29" max="54" man="1"/>
  </rowBreaks>
  <colBreaks count="1" manualBreakCount="1">
    <brk id="55" max="65535" man="1"/>
  </colBreaks>
  <drawing r:id="rId1"/>
</worksheet>
</file>

<file path=xl/worksheets/sheet5.xml><?xml version="1.0" encoding="utf-8"?>
<worksheet xmlns="http://schemas.openxmlformats.org/spreadsheetml/2006/main" xmlns:r="http://schemas.openxmlformats.org/officeDocument/2006/relationships">
  <sheetPr codeName="Sheet23">
    <tabColor theme="4" tint="-0.4999699890613556"/>
  </sheetPr>
  <dimension ref="A1:II22"/>
  <sheetViews>
    <sheetView showGridLines="0" zoomScale="70" zoomScaleNormal="70" zoomScaleSheetLayoutView="70" zoomScalePageLayoutView="0" workbookViewId="0" topLeftCell="A6">
      <selection activeCell="A8" sqref="A8:IV8"/>
    </sheetView>
  </sheetViews>
  <sheetFormatPr defaultColWidth="9.140625" defaultRowHeight="15"/>
  <cols>
    <col min="1" max="1" width="14.57421875" style="53" customWidth="1"/>
    <col min="2" max="2" width="172.00390625" style="53" customWidth="1"/>
    <col min="3" max="3" width="10.140625" style="53" hidden="1" customWidth="1"/>
    <col min="4" max="4" width="14.57421875" style="53" customWidth="1"/>
    <col min="5" max="5" width="11.28125" style="53" customWidth="1"/>
    <col min="6" max="6" width="14.421875" style="53" hidden="1" customWidth="1"/>
    <col min="7" max="7" width="14.140625" style="53" hidden="1" customWidth="1"/>
    <col min="8" max="9" width="12.140625" style="53" hidden="1" customWidth="1"/>
    <col min="10" max="10" width="9.00390625" style="53" hidden="1" customWidth="1"/>
    <col min="11" max="11" width="19.57421875" style="53" hidden="1" customWidth="1"/>
    <col min="12" max="12" width="14.28125" style="53" hidden="1" customWidth="1"/>
    <col min="13" max="13" width="19.00390625" style="53" customWidth="1"/>
    <col min="14" max="14" width="15.28125" style="54" hidden="1" customWidth="1"/>
    <col min="15" max="15" width="14.28125" style="53" hidden="1" customWidth="1"/>
    <col min="16" max="16" width="17.28125" style="53" hidden="1" customWidth="1"/>
    <col min="17" max="17" width="18.421875" style="53" hidden="1" customWidth="1"/>
    <col min="18" max="18" width="17.421875" style="53" hidden="1" customWidth="1"/>
    <col min="19" max="19" width="14.7109375" style="53" hidden="1" customWidth="1"/>
    <col min="20" max="20" width="14.8515625" style="53" hidden="1" customWidth="1"/>
    <col min="21" max="21" width="16.421875" style="53" hidden="1" customWidth="1"/>
    <col min="22" max="22" width="13.00390625" style="53" hidden="1" customWidth="1"/>
    <col min="23" max="51" width="9.140625" style="53" hidden="1" customWidth="1"/>
    <col min="52" max="52" width="10.28125" style="53" hidden="1" customWidth="1"/>
    <col min="53" max="53" width="20.28125" style="53" customWidth="1"/>
    <col min="54" max="54" width="18.8515625" style="53" hidden="1" customWidth="1"/>
    <col min="55" max="55" width="43.57421875" style="53" customWidth="1"/>
    <col min="56" max="238" width="9.140625" style="53" customWidth="1"/>
    <col min="239" max="243" width="9.140625" style="55" customWidth="1"/>
    <col min="244" max="16384" width="9.140625" style="53" customWidth="1"/>
  </cols>
  <sheetData>
    <row r="1" spans="1:243" s="1" customFormat="1" ht="25.5" customHeight="1">
      <c r="A1" s="96" t="s">
        <v>142</v>
      </c>
      <c r="B1" s="96"/>
      <c r="C1" s="96"/>
      <c r="D1" s="96"/>
      <c r="E1" s="96"/>
      <c r="F1" s="96"/>
      <c r="G1" s="96"/>
      <c r="H1" s="96"/>
      <c r="I1" s="96"/>
      <c r="J1" s="96"/>
      <c r="K1" s="96"/>
      <c r="L1" s="96"/>
      <c r="O1" s="2"/>
      <c r="P1" s="2"/>
      <c r="Q1" s="3"/>
      <c r="IE1" s="3"/>
      <c r="IF1" s="3"/>
      <c r="IG1" s="3"/>
      <c r="IH1" s="3"/>
      <c r="II1" s="3"/>
    </row>
    <row r="2" spans="1:17" s="1" customFormat="1" ht="25.5" customHeight="1" hidden="1">
      <c r="A2" s="4" t="s">
        <v>3</v>
      </c>
      <c r="B2" s="4" t="s">
        <v>4</v>
      </c>
      <c r="C2" s="59" t="s">
        <v>5</v>
      </c>
      <c r="D2" s="59" t="s">
        <v>6</v>
      </c>
      <c r="E2" s="4" t="s">
        <v>7</v>
      </c>
      <c r="J2" s="5"/>
      <c r="K2" s="5"/>
      <c r="L2" s="5"/>
      <c r="O2" s="2"/>
      <c r="P2" s="2"/>
      <c r="Q2" s="3"/>
    </row>
    <row r="3" spans="1:243" s="1" customFormat="1" ht="30" customHeight="1" hidden="1">
      <c r="A3" s="1" t="s">
        <v>8</v>
      </c>
      <c r="C3" s="1" t="s">
        <v>9</v>
      </c>
      <c r="IE3" s="3"/>
      <c r="IF3" s="3"/>
      <c r="IG3" s="3"/>
      <c r="IH3" s="3"/>
      <c r="II3" s="3"/>
    </row>
    <row r="4" spans="1:243" s="6" customFormat="1" ht="30.75" customHeight="1">
      <c r="A4" s="97" t="s">
        <v>56</v>
      </c>
      <c r="B4" s="97"/>
      <c r="C4" s="97"/>
      <c r="D4" s="97"/>
      <c r="E4" s="97"/>
      <c r="F4" s="97"/>
      <c r="G4" s="97"/>
      <c r="H4" s="97"/>
      <c r="I4" s="97"/>
      <c r="J4" s="97"/>
      <c r="K4" s="97"/>
      <c r="L4" s="97"/>
      <c r="M4" s="97"/>
      <c r="N4" s="97"/>
      <c r="O4" s="97"/>
      <c r="P4" s="97"/>
      <c r="Q4" s="97"/>
      <c r="R4" s="97"/>
      <c r="S4" s="97"/>
      <c r="T4" s="97"/>
      <c r="U4" s="97"/>
      <c r="V4" s="97"/>
      <c r="W4" s="97"/>
      <c r="X4" s="97"/>
      <c r="Y4" s="97"/>
      <c r="Z4" s="97"/>
      <c r="AA4" s="97"/>
      <c r="AB4" s="97"/>
      <c r="AC4" s="97"/>
      <c r="AD4" s="97"/>
      <c r="AE4" s="97"/>
      <c r="AF4" s="97"/>
      <c r="AG4" s="97"/>
      <c r="AH4" s="97"/>
      <c r="AI4" s="97"/>
      <c r="AJ4" s="97"/>
      <c r="AK4" s="97"/>
      <c r="AL4" s="97"/>
      <c r="AM4" s="97"/>
      <c r="AN4" s="97"/>
      <c r="AO4" s="97"/>
      <c r="AP4" s="97"/>
      <c r="AQ4" s="97"/>
      <c r="AR4" s="97"/>
      <c r="AS4" s="97"/>
      <c r="AT4" s="97"/>
      <c r="AU4" s="97"/>
      <c r="AV4" s="97"/>
      <c r="AW4" s="97"/>
      <c r="AX4" s="97"/>
      <c r="AY4" s="97"/>
      <c r="AZ4" s="97"/>
      <c r="BA4" s="97"/>
      <c r="BB4" s="97"/>
      <c r="BC4" s="97"/>
      <c r="IE4" s="7"/>
      <c r="IF4" s="7"/>
      <c r="IG4" s="7"/>
      <c r="IH4" s="7"/>
      <c r="II4" s="7"/>
    </row>
    <row r="5" spans="1:243" s="6" customFormat="1" ht="30.75" customHeight="1">
      <c r="A5" s="97" t="s">
        <v>153</v>
      </c>
      <c r="B5" s="97"/>
      <c r="C5" s="97"/>
      <c r="D5" s="97"/>
      <c r="E5" s="97"/>
      <c r="F5" s="97"/>
      <c r="G5" s="97"/>
      <c r="H5" s="97"/>
      <c r="I5" s="97"/>
      <c r="J5" s="97"/>
      <c r="K5" s="97"/>
      <c r="L5" s="97"/>
      <c r="M5" s="97"/>
      <c r="N5" s="97"/>
      <c r="O5" s="97"/>
      <c r="P5" s="97"/>
      <c r="Q5" s="97"/>
      <c r="R5" s="97"/>
      <c r="S5" s="97"/>
      <c r="T5" s="97"/>
      <c r="U5" s="97"/>
      <c r="V5" s="97"/>
      <c r="W5" s="97"/>
      <c r="X5" s="97"/>
      <c r="Y5" s="97"/>
      <c r="Z5" s="97"/>
      <c r="AA5" s="97"/>
      <c r="AB5" s="97"/>
      <c r="AC5" s="97"/>
      <c r="AD5" s="97"/>
      <c r="AE5" s="97"/>
      <c r="AF5" s="97"/>
      <c r="AG5" s="97"/>
      <c r="AH5" s="97"/>
      <c r="AI5" s="97"/>
      <c r="AJ5" s="97"/>
      <c r="AK5" s="97"/>
      <c r="AL5" s="97"/>
      <c r="AM5" s="97"/>
      <c r="AN5" s="97"/>
      <c r="AO5" s="97"/>
      <c r="AP5" s="97"/>
      <c r="AQ5" s="97"/>
      <c r="AR5" s="97"/>
      <c r="AS5" s="97"/>
      <c r="AT5" s="97"/>
      <c r="AU5" s="97"/>
      <c r="AV5" s="97"/>
      <c r="AW5" s="97"/>
      <c r="AX5" s="97"/>
      <c r="AY5" s="97"/>
      <c r="AZ5" s="97"/>
      <c r="BA5" s="97"/>
      <c r="BB5" s="97"/>
      <c r="BC5" s="97"/>
      <c r="IE5" s="7"/>
      <c r="IF5" s="7"/>
      <c r="IG5" s="7"/>
      <c r="IH5" s="7"/>
      <c r="II5" s="7"/>
    </row>
    <row r="6" spans="1:243" s="6" customFormat="1" ht="30.75" customHeight="1">
      <c r="A6" s="97" t="s">
        <v>154</v>
      </c>
      <c r="B6" s="97"/>
      <c r="C6" s="97"/>
      <c r="D6" s="97"/>
      <c r="E6" s="97"/>
      <c r="F6" s="97"/>
      <c r="G6" s="97"/>
      <c r="H6" s="97"/>
      <c r="I6" s="97"/>
      <c r="J6" s="97"/>
      <c r="K6" s="97"/>
      <c r="L6" s="97"/>
      <c r="M6" s="97"/>
      <c r="N6" s="97"/>
      <c r="O6" s="97"/>
      <c r="P6" s="97"/>
      <c r="Q6" s="97"/>
      <c r="R6" s="97"/>
      <c r="S6" s="97"/>
      <c r="T6" s="97"/>
      <c r="U6" s="97"/>
      <c r="V6" s="97"/>
      <c r="W6" s="97"/>
      <c r="X6" s="97"/>
      <c r="Y6" s="97"/>
      <c r="Z6" s="97"/>
      <c r="AA6" s="97"/>
      <c r="AB6" s="97"/>
      <c r="AC6" s="97"/>
      <c r="AD6" s="97"/>
      <c r="AE6" s="97"/>
      <c r="AF6" s="97"/>
      <c r="AG6" s="97"/>
      <c r="AH6" s="97"/>
      <c r="AI6" s="97"/>
      <c r="AJ6" s="97"/>
      <c r="AK6" s="97"/>
      <c r="AL6" s="97"/>
      <c r="AM6" s="97"/>
      <c r="AN6" s="97"/>
      <c r="AO6" s="97"/>
      <c r="AP6" s="97"/>
      <c r="AQ6" s="97"/>
      <c r="AR6" s="97"/>
      <c r="AS6" s="97"/>
      <c r="AT6" s="97"/>
      <c r="AU6" s="97"/>
      <c r="AV6" s="97"/>
      <c r="AW6" s="97"/>
      <c r="AX6" s="97"/>
      <c r="AY6" s="97"/>
      <c r="AZ6" s="97"/>
      <c r="BA6" s="97"/>
      <c r="BB6" s="97"/>
      <c r="BC6" s="97"/>
      <c r="IE6" s="7"/>
      <c r="IF6" s="7"/>
      <c r="IG6" s="7"/>
      <c r="IH6" s="7"/>
      <c r="II6" s="7"/>
    </row>
    <row r="7" spans="1:243" s="6" customFormat="1" ht="29.25" customHeight="1" hidden="1">
      <c r="A7" s="98" t="s">
        <v>10</v>
      </c>
      <c r="B7" s="98"/>
      <c r="C7" s="98"/>
      <c r="D7" s="98"/>
      <c r="E7" s="98"/>
      <c r="F7" s="98"/>
      <c r="G7" s="98"/>
      <c r="H7" s="98"/>
      <c r="I7" s="98"/>
      <c r="J7" s="98"/>
      <c r="K7" s="98"/>
      <c r="L7" s="98"/>
      <c r="M7" s="98"/>
      <c r="N7" s="98"/>
      <c r="O7" s="98"/>
      <c r="P7" s="98"/>
      <c r="Q7" s="98"/>
      <c r="R7" s="98"/>
      <c r="S7" s="98"/>
      <c r="T7" s="98"/>
      <c r="U7" s="98"/>
      <c r="V7" s="98"/>
      <c r="W7" s="98"/>
      <c r="X7" s="98"/>
      <c r="Y7" s="98"/>
      <c r="Z7" s="98"/>
      <c r="AA7" s="98"/>
      <c r="AB7" s="98"/>
      <c r="AC7" s="98"/>
      <c r="AD7" s="98"/>
      <c r="AE7" s="98"/>
      <c r="AF7" s="98"/>
      <c r="AG7" s="98"/>
      <c r="AH7" s="98"/>
      <c r="AI7" s="98"/>
      <c r="AJ7" s="98"/>
      <c r="AK7" s="98"/>
      <c r="AL7" s="98"/>
      <c r="AM7" s="98"/>
      <c r="AN7" s="98"/>
      <c r="AO7" s="98"/>
      <c r="AP7" s="98"/>
      <c r="AQ7" s="98"/>
      <c r="AR7" s="98"/>
      <c r="AS7" s="98"/>
      <c r="AT7" s="98"/>
      <c r="AU7" s="98"/>
      <c r="AV7" s="98"/>
      <c r="AW7" s="98"/>
      <c r="AX7" s="98"/>
      <c r="AY7" s="98"/>
      <c r="AZ7" s="98"/>
      <c r="BA7" s="98"/>
      <c r="BB7" s="98"/>
      <c r="BC7" s="98"/>
      <c r="IE7" s="7"/>
      <c r="IF7" s="7"/>
      <c r="IG7" s="7"/>
      <c r="IH7" s="7"/>
      <c r="II7" s="7"/>
    </row>
    <row r="8" spans="1:243" s="9" customFormat="1" ht="87" customHeight="1" hidden="1">
      <c r="A8" s="8" t="s">
        <v>51</v>
      </c>
      <c r="B8" s="102">
        <f>BoQ1!B8</f>
        <v>0</v>
      </c>
      <c r="C8" s="103"/>
      <c r="D8" s="103"/>
      <c r="E8" s="103"/>
      <c r="F8" s="103"/>
      <c r="G8" s="103"/>
      <c r="H8" s="103"/>
      <c r="I8" s="103"/>
      <c r="J8" s="103"/>
      <c r="K8" s="103"/>
      <c r="L8" s="103"/>
      <c r="M8" s="103"/>
      <c r="N8" s="103"/>
      <c r="O8" s="103"/>
      <c r="P8" s="103"/>
      <c r="Q8" s="103"/>
      <c r="R8" s="103"/>
      <c r="S8" s="103"/>
      <c r="T8" s="103"/>
      <c r="U8" s="103"/>
      <c r="V8" s="103"/>
      <c r="W8" s="103"/>
      <c r="X8" s="103"/>
      <c r="Y8" s="103"/>
      <c r="Z8" s="103"/>
      <c r="AA8" s="103"/>
      <c r="AB8" s="103"/>
      <c r="AC8" s="103"/>
      <c r="AD8" s="103"/>
      <c r="AE8" s="103"/>
      <c r="AF8" s="103"/>
      <c r="AG8" s="103"/>
      <c r="AH8" s="103"/>
      <c r="AI8" s="103"/>
      <c r="AJ8" s="103"/>
      <c r="AK8" s="103"/>
      <c r="AL8" s="103"/>
      <c r="AM8" s="103"/>
      <c r="AN8" s="103"/>
      <c r="AO8" s="103"/>
      <c r="AP8" s="103"/>
      <c r="AQ8" s="103"/>
      <c r="AR8" s="103"/>
      <c r="AS8" s="103"/>
      <c r="AT8" s="103"/>
      <c r="AU8" s="103"/>
      <c r="AV8" s="103"/>
      <c r="AW8" s="103"/>
      <c r="AX8" s="103"/>
      <c r="AY8" s="103"/>
      <c r="AZ8" s="103"/>
      <c r="BA8" s="103"/>
      <c r="BB8" s="103"/>
      <c r="BC8" s="104"/>
      <c r="IE8" s="10"/>
      <c r="IF8" s="10"/>
      <c r="IG8" s="10"/>
      <c r="IH8" s="10"/>
      <c r="II8" s="10"/>
    </row>
    <row r="9" spans="1:243" s="11" customFormat="1" ht="61.5" customHeight="1">
      <c r="A9" s="90" t="s">
        <v>11</v>
      </c>
      <c r="B9" s="91"/>
      <c r="C9" s="91"/>
      <c r="D9" s="91"/>
      <c r="E9" s="91"/>
      <c r="F9" s="91"/>
      <c r="G9" s="91"/>
      <c r="H9" s="91"/>
      <c r="I9" s="91"/>
      <c r="J9" s="91"/>
      <c r="K9" s="91"/>
      <c r="L9" s="91"/>
      <c r="M9" s="91"/>
      <c r="N9" s="91"/>
      <c r="O9" s="91"/>
      <c r="P9" s="91"/>
      <c r="Q9" s="91"/>
      <c r="R9" s="91"/>
      <c r="S9" s="91"/>
      <c r="T9" s="91"/>
      <c r="U9" s="91"/>
      <c r="V9" s="91"/>
      <c r="W9" s="91"/>
      <c r="X9" s="91"/>
      <c r="Y9" s="91"/>
      <c r="Z9" s="91"/>
      <c r="AA9" s="91"/>
      <c r="AB9" s="91"/>
      <c r="AC9" s="91"/>
      <c r="AD9" s="91"/>
      <c r="AE9" s="91"/>
      <c r="AF9" s="91"/>
      <c r="AG9" s="91"/>
      <c r="AH9" s="91"/>
      <c r="AI9" s="91"/>
      <c r="AJ9" s="91"/>
      <c r="AK9" s="91"/>
      <c r="AL9" s="91"/>
      <c r="AM9" s="91"/>
      <c r="AN9" s="91"/>
      <c r="AO9" s="91"/>
      <c r="AP9" s="91"/>
      <c r="AQ9" s="91"/>
      <c r="AR9" s="91"/>
      <c r="AS9" s="91"/>
      <c r="AT9" s="91"/>
      <c r="AU9" s="91"/>
      <c r="AV9" s="91"/>
      <c r="AW9" s="91"/>
      <c r="AX9" s="91"/>
      <c r="AY9" s="91"/>
      <c r="AZ9" s="91"/>
      <c r="BA9" s="91"/>
      <c r="BB9" s="91"/>
      <c r="BC9" s="92"/>
      <c r="IE9" s="12"/>
      <c r="IF9" s="12"/>
      <c r="IG9" s="12"/>
      <c r="IH9" s="12"/>
      <c r="II9" s="12"/>
    </row>
    <row r="10" spans="1:243" s="14" customFormat="1" ht="18.75" customHeight="1">
      <c r="A10" s="13" t="s">
        <v>12</v>
      </c>
      <c r="B10" s="13" t="s">
        <v>13</v>
      </c>
      <c r="C10" s="13" t="s">
        <v>13</v>
      </c>
      <c r="D10" s="13" t="s">
        <v>12</v>
      </c>
      <c r="E10" s="13" t="s">
        <v>13</v>
      </c>
      <c r="F10" s="13" t="s">
        <v>14</v>
      </c>
      <c r="G10" s="13" t="s">
        <v>14</v>
      </c>
      <c r="H10" s="13" t="s">
        <v>15</v>
      </c>
      <c r="I10" s="13" t="s">
        <v>13</v>
      </c>
      <c r="J10" s="13" t="s">
        <v>12</v>
      </c>
      <c r="K10" s="13" t="s">
        <v>16</v>
      </c>
      <c r="L10" s="13" t="s">
        <v>13</v>
      </c>
      <c r="M10" s="13" t="s">
        <v>12</v>
      </c>
      <c r="N10" s="13" t="s">
        <v>14</v>
      </c>
      <c r="O10" s="13" t="s">
        <v>14</v>
      </c>
      <c r="P10" s="13" t="s">
        <v>14</v>
      </c>
      <c r="Q10" s="13" t="s">
        <v>14</v>
      </c>
      <c r="R10" s="13" t="s">
        <v>15</v>
      </c>
      <c r="S10" s="13" t="s">
        <v>15</v>
      </c>
      <c r="T10" s="13" t="s">
        <v>14</v>
      </c>
      <c r="U10" s="13" t="s">
        <v>14</v>
      </c>
      <c r="V10" s="13" t="s">
        <v>14</v>
      </c>
      <c r="W10" s="13" t="s">
        <v>14</v>
      </c>
      <c r="X10" s="13" t="s">
        <v>15</v>
      </c>
      <c r="Y10" s="13" t="s">
        <v>15</v>
      </c>
      <c r="Z10" s="13" t="s">
        <v>14</v>
      </c>
      <c r="AA10" s="13" t="s">
        <v>14</v>
      </c>
      <c r="AB10" s="13" t="s">
        <v>14</v>
      </c>
      <c r="AC10" s="13" t="s">
        <v>14</v>
      </c>
      <c r="AD10" s="13" t="s">
        <v>15</v>
      </c>
      <c r="AE10" s="13" t="s">
        <v>15</v>
      </c>
      <c r="AF10" s="13" t="s">
        <v>14</v>
      </c>
      <c r="AG10" s="13" t="s">
        <v>14</v>
      </c>
      <c r="AH10" s="13" t="s">
        <v>14</v>
      </c>
      <c r="AI10" s="13" t="s">
        <v>14</v>
      </c>
      <c r="AJ10" s="13" t="s">
        <v>15</v>
      </c>
      <c r="AK10" s="13" t="s">
        <v>15</v>
      </c>
      <c r="AL10" s="13" t="s">
        <v>14</v>
      </c>
      <c r="AM10" s="13" t="s">
        <v>14</v>
      </c>
      <c r="AN10" s="13" t="s">
        <v>14</v>
      </c>
      <c r="AO10" s="13" t="s">
        <v>14</v>
      </c>
      <c r="AP10" s="13" t="s">
        <v>15</v>
      </c>
      <c r="AQ10" s="13" t="s">
        <v>15</v>
      </c>
      <c r="AR10" s="13" t="s">
        <v>14</v>
      </c>
      <c r="AS10" s="13" t="s">
        <v>14</v>
      </c>
      <c r="AT10" s="13" t="s">
        <v>12</v>
      </c>
      <c r="AU10" s="13" t="s">
        <v>12</v>
      </c>
      <c r="AV10" s="13" t="s">
        <v>15</v>
      </c>
      <c r="AW10" s="13" t="s">
        <v>15</v>
      </c>
      <c r="AX10" s="13" t="s">
        <v>12</v>
      </c>
      <c r="AY10" s="13" t="s">
        <v>12</v>
      </c>
      <c r="AZ10" s="13" t="s">
        <v>17</v>
      </c>
      <c r="BA10" s="13" t="s">
        <v>12</v>
      </c>
      <c r="BB10" s="13" t="s">
        <v>12</v>
      </c>
      <c r="BC10" s="13" t="s">
        <v>13</v>
      </c>
      <c r="IE10" s="15"/>
      <c r="IF10" s="15"/>
      <c r="IG10" s="15"/>
      <c r="IH10" s="15"/>
      <c r="II10" s="15"/>
    </row>
    <row r="11" spans="1:243" s="14" customFormat="1" ht="108" customHeight="1">
      <c r="A11" s="13" t="s">
        <v>0</v>
      </c>
      <c r="B11" s="13" t="s">
        <v>18</v>
      </c>
      <c r="C11" s="13" t="s">
        <v>1</v>
      </c>
      <c r="D11" s="13" t="s">
        <v>19</v>
      </c>
      <c r="E11" s="13" t="s">
        <v>20</v>
      </c>
      <c r="F11" s="13" t="s">
        <v>52</v>
      </c>
      <c r="G11" s="13"/>
      <c r="H11" s="13"/>
      <c r="I11" s="13" t="s">
        <v>21</v>
      </c>
      <c r="J11" s="13" t="s">
        <v>22</v>
      </c>
      <c r="K11" s="13" t="s">
        <v>23</v>
      </c>
      <c r="L11" s="13" t="s">
        <v>24</v>
      </c>
      <c r="M11" s="16" t="s">
        <v>55</v>
      </c>
      <c r="N11" s="13" t="s">
        <v>25</v>
      </c>
      <c r="O11" s="13" t="s">
        <v>26</v>
      </c>
      <c r="P11" s="13" t="s">
        <v>27</v>
      </c>
      <c r="Q11" s="13" t="s">
        <v>28</v>
      </c>
      <c r="R11" s="13"/>
      <c r="S11" s="13"/>
      <c r="T11" s="13" t="s">
        <v>29</v>
      </c>
      <c r="U11" s="13" t="s">
        <v>30</v>
      </c>
      <c r="V11" s="13" t="s">
        <v>31</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68" t="s">
        <v>54</v>
      </c>
      <c r="BB11" s="17" t="s">
        <v>32</v>
      </c>
      <c r="BC11" s="17" t="s">
        <v>33</v>
      </c>
      <c r="IE11" s="15"/>
      <c r="IF11" s="15"/>
      <c r="IG11" s="15"/>
      <c r="IH11" s="15"/>
      <c r="II11" s="15"/>
    </row>
    <row r="12" spans="1:243" s="14" customFormat="1" ht="15">
      <c r="A12" s="18">
        <v>1</v>
      </c>
      <c r="B12" s="18">
        <v>2</v>
      </c>
      <c r="C12" s="18">
        <v>3</v>
      </c>
      <c r="D12" s="18">
        <v>4</v>
      </c>
      <c r="E12" s="18">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32" customFormat="1" ht="67.5">
      <c r="A13" s="19">
        <v>1</v>
      </c>
      <c r="B13" s="20" t="s">
        <v>53</v>
      </c>
      <c r="C13" s="21" t="s">
        <v>34</v>
      </c>
      <c r="D13" s="22"/>
      <c r="E13" s="23"/>
      <c r="F13" s="22"/>
      <c r="G13" s="24"/>
      <c r="H13" s="24"/>
      <c r="I13" s="22"/>
      <c r="J13" s="25"/>
      <c r="K13" s="26"/>
      <c r="L13" s="26"/>
      <c r="M13" s="27"/>
      <c r="N13" s="28"/>
      <c r="O13" s="28"/>
      <c r="P13" s="29"/>
      <c r="Q13" s="28"/>
      <c r="R13" s="28"/>
      <c r="S13" s="30"/>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82"/>
      <c r="BB13" s="80"/>
      <c r="BC13" s="31"/>
      <c r="IE13" s="33">
        <v>1</v>
      </c>
      <c r="IF13" s="33" t="s">
        <v>35</v>
      </c>
      <c r="IG13" s="33" t="s">
        <v>36</v>
      </c>
      <c r="IH13" s="33">
        <v>10</v>
      </c>
      <c r="II13" s="33" t="s">
        <v>37</v>
      </c>
    </row>
    <row r="14" spans="1:243" s="32" customFormat="1" ht="33" customHeight="1">
      <c r="A14" s="19">
        <v>1.1</v>
      </c>
      <c r="B14" s="31" t="s">
        <v>126</v>
      </c>
      <c r="C14" s="21"/>
      <c r="D14" s="64">
        <v>1</v>
      </c>
      <c r="E14" s="23" t="s">
        <v>38</v>
      </c>
      <c r="F14" s="65">
        <v>100</v>
      </c>
      <c r="G14" s="34"/>
      <c r="H14" s="24"/>
      <c r="I14" s="22" t="s">
        <v>39</v>
      </c>
      <c r="J14" s="25">
        <f>IF(I14="Less(-)",-1,1)</f>
        <v>1</v>
      </c>
      <c r="K14" s="26" t="s">
        <v>48</v>
      </c>
      <c r="L14" s="26" t="s">
        <v>7</v>
      </c>
      <c r="M14" s="66"/>
      <c r="N14" s="60"/>
      <c r="O14" s="60"/>
      <c r="P14" s="61"/>
      <c r="Q14" s="60"/>
      <c r="R14" s="60"/>
      <c r="S14" s="62"/>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83">
        <f>total_amount_ba($B$2,$D$2,D14,F14,J14,K14,M14)</f>
        <v>0</v>
      </c>
      <c r="BB14" s="81">
        <f>BA14+SUM(N14:AZ14)</f>
        <v>0</v>
      </c>
      <c r="BC14" s="31" t="str">
        <f>SpellNumber(L14,BB14)</f>
        <v>INR Zero Only</v>
      </c>
      <c r="IE14" s="33"/>
      <c r="IF14" s="33"/>
      <c r="IG14" s="33"/>
      <c r="IH14" s="33"/>
      <c r="II14" s="33"/>
    </row>
    <row r="15" spans="1:243" s="32" customFormat="1" ht="32.25" customHeight="1">
      <c r="A15" s="19">
        <v>1.2</v>
      </c>
      <c r="B15" s="31" t="s">
        <v>127</v>
      </c>
      <c r="C15" s="21" t="s">
        <v>59</v>
      </c>
      <c r="D15" s="64">
        <v>1</v>
      </c>
      <c r="E15" s="23" t="s">
        <v>38</v>
      </c>
      <c r="F15" s="65">
        <v>100</v>
      </c>
      <c r="G15" s="34"/>
      <c r="H15" s="24"/>
      <c r="I15" s="22" t="s">
        <v>39</v>
      </c>
      <c r="J15" s="25">
        <f>IF(I15="Less(-)",-1,1)</f>
        <v>1</v>
      </c>
      <c r="K15" s="26" t="s">
        <v>48</v>
      </c>
      <c r="L15" s="26" t="s">
        <v>7</v>
      </c>
      <c r="M15" s="66"/>
      <c r="N15" s="60"/>
      <c r="O15" s="60"/>
      <c r="P15" s="61"/>
      <c r="Q15" s="60"/>
      <c r="R15" s="60"/>
      <c r="S15" s="62"/>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83">
        <f>total_amount_ba($B$2,$D$2,D15,F15,J15,K15,M15)</f>
        <v>0</v>
      </c>
      <c r="BB15" s="81">
        <f>BA15+SUM(N15:AZ15)</f>
        <v>0</v>
      </c>
      <c r="BC15" s="31" t="str">
        <f>SpellNumber(L15,BB15)</f>
        <v>INR Zero Only</v>
      </c>
      <c r="IE15" s="33">
        <v>1.01</v>
      </c>
      <c r="IF15" s="33" t="s">
        <v>40</v>
      </c>
      <c r="IG15" s="33" t="s">
        <v>36</v>
      </c>
      <c r="IH15" s="33">
        <v>123.223</v>
      </c>
      <c r="II15" s="33" t="s">
        <v>38</v>
      </c>
    </row>
    <row r="16" spans="1:243" s="32" customFormat="1" ht="37.5" customHeight="1">
      <c r="A16" s="19">
        <v>1.3</v>
      </c>
      <c r="B16" s="31" t="s">
        <v>128</v>
      </c>
      <c r="C16" s="21" t="s">
        <v>60</v>
      </c>
      <c r="D16" s="64">
        <v>1</v>
      </c>
      <c r="E16" s="23" t="s">
        <v>38</v>
      </c>
      <c r="F16" s="65">
        <v>100</v>
      </c>
      <c r="G16" s="34"/>
      <c r="H16" s="24"/>
      <c r="I16" s="22" t="s">
        <v>39</v>
      </c>
      <c r="J16" s="25">
        <f>IF(I16="Less(-)",-1,1)</f>
        <v>1</v>
      </c>
      <c r="K16" s="26" t="s">
        <v>48</v>
      </c>
      <c r="L16" s="26" t="s">
        <v>7</v>
      </c>
      <c r="M16" s="66"/>
      <c r="N16" s="60"/>
      <c r="O16" s="60"/>
      <c r="P16" s="61"/>
      <c r="Q16" s="60"/>
      <c r="R16" s="60"/>
      <c r="S16" s="62"/>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83">
        <f>total_amount_ba($B$2,$D$2,D16,F16,J16,K16,M16)</f>
        <v>0</v>
      </c>
      <c r="BB16" s="81">
        <f>BA16+SUM(N16:AZ16)</f>
        <v>0</v>
      </c>
      <c r="BC16" s="31" t="str">
        <f>SpellNumber(L16,BB16)</f>
        <v>INR Zero Only</v>
      </c>
      <c r="IE16" s="33">
        <v>1.01</v>
      </c>
      <c r="IF16" s="33" t="s">
        <v>40</v>
      </c>
      <c r="IG16" s="33" t="s">
        <v>36</v>
      </c>
      <c r="IH16" s="33">
        <v>123.223</v>
      </c>
      <c r="II16" s="33" t="s">
        <v>38</v>
      </c>
    </row>
    <row r="17" spans="1:243" s="32" customFormat="1" ht="33" customHeight="1">
      <c r="A17" s="19">
        <v>1.4</v>
      </c>
      <c r="B17" s="31" t="s">
        <v>129</v>
      </c>
      <c r="C17" s="21" t="s">
        <v>42</v>
      </c>
      <c r="D17" s="64">
        <v>1</v>
      </c>
      <c r="E17" s="23" t="s">
        <v>38</v>
      </c>
      <c r="F17" s="65">
        <v>100</v>
      </c>
      <c r="G17" s="34"/>
      <c r="H17" s="24"/>
      <c r="I17" s="22" t="s">
        <v>39</v>
      </c>
      <c r="J17" s="25">
        <f>IF(I17="Less(-)",-1,1)</f>
        <v>1</v>
      </c>
      <c r="K17" s="26" t="s">
        <v>48</v>
      </c>
      <c r="L17" s="26" t="s">
        <v>7</v>
      </c>
      <c r="M17" s="66"/>
      <c r="N17" s="60"/>
      <c r="O17" s="60"/>
      <c r="P17" s="61"/>
      <c r="Q17" s="60"/>
      <c r="R17" s="60"/>
      <c r="S17" s="62"/>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83">
        <f>total_amount_ba($B$2,$D$2,D17,F17,J17,K17,M17)</f>
        <v>0</v>
      </c>
      <c r="BB17" s="81">
        <f>BA17+SUM(N17:AZ17)</f>
        <v>0</v>
      </c>
      <c r="BC17" s="31" t="str">
        <f>SpellNumber(L17,BB17)</f>
        <v>INR Zero Only</v>
      </c>
      <c r="IE17" s="33">
        <v>1.01</v>
      </c>
      <c r="IF17" s="33" t="s">
        <v>40</v>
      </c>
      <c r="IG17" s="33" t="s">
        <v>36</v>
      </c>
      <c r="IH17" s="33">
        <v>123.223</v>
      </c>
      <c r="II17" s="33" t="s">
        <v>38</v>
      </c>
    </row>
    <row r="18" spans="1:243" s="32" customFormat="1" ht="33.75" customHeight="1">
      <c r="A18" s="19">
        <v>1.5</v>
      </c>
      <c r="B18" s="31" t="s">
        <v>130</v>
      </c>
      <c r="C18" s="21" t="s">
        <v>61</v>
      </c>
      <c r="D18" s="64">
        <v>1</v>
      </c>
      <c r="E18" s="23" t="s">
        <v>38</v>
      </c>
      <c r="F18" s="65">
        <v>100</v>
      </c>
      <c r="G18" s="34"/>
      <c r="H18" s="24"/>
      <c r="I18" s="22" t="s">
        <v>39</v>
      </c>
      <c r="J18" s="25">
        <f>IF(I18="Less(-)",-1,1)</f>
        <v>1</v>
      </c>
      <c r="K18" s="26" t="s">
        <v>48</v>
      </c>
      <c r="L18" s="26" t="s">
        <v>7</v>
      </c>
      <c r="M18" s="66"/>
      <c r="N18" s="60"/>
      <c r="O18" s="60"/>
      <c r="P18" s="61"/>
      <c r="Q18" s="60"/>
      <c r="R18" s="60"/>
      <c r="S18" s="62"/>
      <c r="T18" s="63"/>
      <c r="U18" s="63"/>
      <c r="V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83">
        <f>total_amount_ba($B$2,$D$2,D18,F18,J18,K18,M18)</f>
        <v>0</v>
      </c>
      <c r="BB18" s="81">
        <f>BA18+SUM(N18:AZ18)</f>
        <v>0</v>
      </c>
      <c r="BC18" s="31" t="str">
        <f>SpellNumber(L18,BB18)</f>
        <v>INR Zero Only</v>
      </c>
      <c r="IE18" s="33">
        <v>1.01</v>
      </c>
      <c r="IF18" s="33" t="s">
        <v>40</v>
      </c>
      <c r="IG18" s="33" t="s">
        <v>36</v>
      </c>
      <c r="IH18" s="33">
        <v>123.223</v>
      </c>
      <c r="II18" s="33" t="s">
        <v>38</v>
      </c>
    </row>
    <row r="19" spans="1:243" s="32" customFormat="1" ht="33" customHeight="1">
      <c r="A19" s="35" t="s">
        <v>46</v>
      </c>
      <c r="B19" s="36"/>
      <c r="C19" s="37"/>
      <c r="D19" s="38"/>
      <c r="E19" s="38"/>
      <c r="F19" s="38"/>
      <c r="G19" s="38"/>
      <c r="H19" s="39"/>
      <c r="I19" s="39"/>
      <c r="J19" s="39"/>
      <c r="K19" s="39"/>
      <c r="L19" s="40"/>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1"/>
      <c r="BA19" s="67">
        <f>SUM(BA13:BA18)</f>
        <v>0</v>
      </c>
      <c r="BB19" s="67">
        <f>SUM(BB13:BB18)</f>
        <v>0</v>
      </c>
      <c r="BC19" s="31" t="str">
        <f>SpellNumber($E$2,BB19)</f>
        <v>INR Zero Only</v>
      </c>
      <c r="IE19" s="33">
        <v>4</v>
      </c>
      <c r="IF19" s="33" t="s">
        <v>41</v>
      </c>
      <c r="IG19" s="33" t="s">
        <v>45</v>
      </c>
      <c r="IH19" s="33">
        <v>10</v>
      </c>
      <c r="II19" s="33" t="s">
        <v>38</v>
      </c>
    </row>
    <row r="20" spans="1:243" s="51" customFormat="1" ht="39" customHeight="1" hidden="1">
      <c r="A20" s="36" t="s">
        <v>50</v>
      </c>
      <c r="B20" s="42"/>
      <c r="C20" s="43"/>
      <c r="D20" s="44"/>
      <c r="E20" s="45" t="s">
        <v>47</v>
      </c>
      <c r="F20" s="58"/>
      <c r="G20" s="46"/>
      <c r="H20" s="47"/>
      <c r="I20" s="47"/>
      <c r="J20" s="47"/>
      <c r="K20" s="48"/>
      <c r="L20" s="49"/>
      <c r="M20" s="50"/>
      <c r="O20" s="32"/>
      <c r="P20" s="32"/>
      <c r="Q20" s="32"/>
      <c r="R20" s="32"/>
      <c r="S20" s="32"/>
      <c r="BA20" s="56">
        <f>IF(ISBLANK(F20),0,IF(E20="Excess (+)",ROUND(BA19+(BA19*F20),2),IF(E20="Less (-)",ROUND(BA19+(BA19*F20*(-1)),2),0)))</f>
        <v>0</v>
      </c>
      <c r="BB20" s="57">
        <f>ROUND(BA20,0)</f>
        <v>0</v>
      </c>
      <c r="BC20" s="31" t="str">
        <f>SpellNumber(L20,BB20)</f>
        <v> Zero Only</v>
      </c>
      <c r="IE20" s="52"/>
      <c r="IF20" s="52"/>
      <c r="IG20" s="52"/>
      <c r="IH20" s="52"/>
      <c r="II20" s="52"/>
    </row>
    <row r="21" spans="1:243" s="51" customFormat="1" ht="51" customHeight="1">
      <c r="A21" s="35" t="s">
        <v>49</v>
      </c>
      <c r="B21" s="35"/>
      <c r="C21" s="93" t="str">
        <f>SpellNumber($E$2,BB19)</f>
        <v>INR Zero Only</v>
      </c>
      <c r="D21" s="94"/>
      <c r="E21" s="94"/>
      <c r="F21" s="94"/>
      <c r="G21" s="94"/>
      <c r="H21" s="94"/>
      <c r="I21" s="94"/>
      <c r="J21" s="94"/>
      <c r="K21" s="94"/>
      <c r="L21" s="94"/>
      <c r="M21" s="94"/>
      <c r="N21" s="94"/>
      <c r="O21" s="94"/>
      <c r="P21" s="94"/>
      <c r="Q21" s="94"/>
      <c r="R21" s="94"/>
      <c r="S21" s="94"/>
      <c r="T21" s="94"/>
      <c r="U21" s="94"/>
      <c r="V21" s="94"/>
      <c r="W21" s="94"/>
      <c r="X21" s="94"/>
      <c r="Y21" s="94"/>
      <c r="Z21" s="94"/>
      <c r="AA21" s="94"/>
      <c r="AB21" s="94"/>
      <c r="AC21" s="94"/>
      <c r="AD21" s="94"/>
      <c r="AE21" s="94"/>
      <c r="AF21" s="94"/>
      <c r="AG21" s="94"/>
      <c r="AH21" s="94"/>
      <c r="AI21" s="94"/>
      <c r="AJ21" s="94"/>
      <c r="AK21" s="94"/>
      <c r="AL21" s="94"/>
      <c r="AM21" s="94"/>
      <c r="AN21" s="94"/>
      <c r="AO21" s="94"/>
      <c r="AP21" s="94"/>
      <c r="AQ21" s="94"/>
      <c r="AR21" s="94"/>
      <c r="AS21" s="94"/>
      <c r="AT21" s="94"/>
      <c r="AU21" s="94"/>
      <c r="AV21" s="94"/>
      <c r="AW21" s="94"/>
      <c r="AX21" s="94"/>
      <c r="AY21" s="94"/>
      <c r="AZ21" s="94"/>
      <c r="BA21" s="94"/>
      <c r="BB21" s="94"/>
      <c r="BC21" s="95"/>
      <c r="IE21" s="52"/>
      <c r="IF21" s="52"/>
      <c r="IG21" s="52"/>
      <c r="IH21" s="52"/>
      <c r="II21" s="52"/>
    </row>
    <row r="22" spans="3:243" s="14" customFormat="1" ht="15">
      <c r="C22" s="53"/>
      <c r="D22" s="53"/>
      <c r="E22" s="53"/>
      <c r="F22" s="53"/>
      <c r="G22" s="53"/>
      <c r="H22" s="53"/>
      <c r="I22" s="53"/>
      <c r="J22" s="53"/>
      <c r="K22" s="53"/>
      <c r="L22" s="53"/>
      <c r="M22" s="53"/>
      <c r="O22" s="53"/>
      <c r="BA22" s="53"/>
      <c r="BC22" s="53"/>
      <c r="IE22" s="15"/>
      <c r="IF22" s="15"/>
      <c r="IG22" s="15"/>
      <c r="IH22" s="15"/>
      <c r="II22" s="15"/>
    </row>
  </sheetData>
  <sheetProtection password="CF6A" sheet="1" objects="1" scenarios="1"/>
  <mergeCells count="8">
    <mergeCell ref="A9:BC9"/>
    <mergeCell ref="C21:BC21"/>
    <mergeCell ref="A1:L1"/>
    <mergeCell ref="A4:BC4"/>
    <mergeCell ref="A5:BC5"/>
    <mergeCell ref="A6:BC6"/>
    <mergeCell ref="A7:BC7"/>
    <mergeCell ref="B8:BC8"/>
  </mergeCells>
  <dataValidations count="21">
    <dataValidation type="list" allowBlank="1" showInputMessage="1" showErrorMessage="1" sqref="K13:K18">
      <formula1>"Partial Conversion, Full Conversion"</formula1>
    </dataValidation>
    <dataValidation type="decimal" allowBlank="1" showInputMessage="1" showErrorMessage="1" promptTitle="Quantity" prompt="Please enter the Quantity for this item. " errorTitle="Invalid Entry" error="Only Numeric Values are allowed. " sqref="D13:D18 F13:F18">
      <formula1>0</formula1>
      <formula2>999999999999999</formula2>
    </dataValidation>
    <dataValidation allowBlank="1" showInputMessage="1" showErrorMessage="1" promptTitle="Units" prompt="Please enter Units in text" sqref="E13:E18"/>
    <dataValidation type="decimal" allowBlank="1" showInputMessage="1" showErrorMessage="1" promptTitle="Rate Entry" prompt="Please enter the Basic Price in Rupees for this item. " errorTitle="Invaid Entry" error="Only Numeric Values are allowed. " sqref="G13:H18">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8">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8">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18">
      <formula1>0</formula1>
      <formula2>999999999999999</formula2>
    </dataValidation>
    <dataValidation allowBlank="1" showInputMessage="1" showErrorMessage="1" promptTitle="Itemcode/Make" prompt="Please enter text" sqref="C13:C18"/>
    <dataValidation type="decimal" allowBlank="1" showInputMessage="1" showErrorMessage="1" errorTitle="Invalid Entry" error="Only Numeric Values are allowed. " sqref="A13:A18">
      <formula1>0</formula1>
      <formula2>999999999999999</formula2>
    </dataValidation>
    <dataValidation type="list" showInputMessage="1" showErrorMessage="1" sqref="I13:I18">
      <formula1>"Excess(+), Less(-)"</formula1>
    </dataValidation>
    <dataValidation allowBlank="1" showInputMessage="1" showErrorMessage="1" promptTitle="Addition / Deduction" prompt="Please Choose the correct One" sqref="J13:J18"/>
    <dataValidation type="decimal" allowBlank="1" showInputMessage="1" showErrorMessage="1" promptTitle="Rate Entry" prompt="Please enter &quot;GST&quot; charges in Rupees for this item. " errorTitle="Invaid Entry" error="Only Numeric Values are allowed. " sqref="M14:M18">
      <formula1>0</formula1>
      <formula2>999999999999999</formula2>
    </dataValidation>
    <dataValidation type="list" allowBlank="1" showInputMessage="1" showErrorMessage="1" sqref="D2">
      <formula1>"INR Only, INR and Other Currency"</formula1>
    </dataValidation>
    <dataValidation type="list" allowBlank="1" showInputMessage="1" showErrorMessage="1" sqref="C2">
      <formula1>"Normal, SingleWindow, Alternate"</formula1>
    </dataValidation>
    <dataValidation type="list" allowBlank="1" showInputMessage="1" showErrorMessage="1" sqref="B2">
      <formula1>"Item Rate, Percentage, Item Wise"</formula1>
    </dataValidation>
    <dataValidation type="list" allowBlank="1" showInputMessage="1" showErrorMessage="1" sqref="L13:L18">
      <formula1>"INR"</formula1>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20">
      <formula1>IF(E20&lt;&gt;"Select",0,-1)</formula1>
      <formula2>IF(E20&lt;&gt;"Select",99.99,-1)</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0">
      <formula1>0</formula1>
      <formula2>IF(E20&lt;&gt;"Select",99.9,0)</formula2>
    </dataValidation>
    <dataValidation type="list" showInputMessage="1" showErrorMessage="1" promptTitle="Less or Excess" prompt="Please select either LESS  ( - )  or  EXCESS  ( + )" errorTitle="Please enter valid values only" error="Please select either LESS ( - ) or  EXCESS  ( + )" sqref="E20">
      <formula1>IF(ISBLANK(F20),$A$3:$C$3,$B$3:$C$3)</formula1>
    </dataValidation>
    <dataValidation type="list" showInputMessage="1" showErrorMessage="1" promptTitle="Option C1 or D1" prompt="Please select the Option C1 or Option D1" errorTitle="Please enter valid values only" error="Please select the Option C1 or Option D1" sqref="D20">
      <formula1>"Select, Option C1, Option D1"</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0">
      <formula1>0</formula1>
      <formula2>99.9</formula2>
    </dataValidation>
  </dataValidations>
  <printOptions horizontalCentered="1"/>
  <pageMargins left="0" right="0" top="0.7480314960629921" bottom="0.4330708661417323" header="0.31496062992125984" footer="0.31496062992125984"/>
  <pageSetup horizontalDpi="600" verticalDpi="600" orientation="landscape" paperSize="9" scale="47" r:id="rId2"/>
  <colBreaks count="1" manualBreakCount="1">
    <brk id="55"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e-procurement</cp:lastModifiedBy>
  <cp:lastPrinted>2019-01-31T18:17:12Z</cp:lastPrinted>
  <dcterms:created xsi:type="dcterms:W3CDTF">2009-01-30T06:42:42Z</dcterms:created>
  <dcterms:modified xsi:type="dcterms:W3CDTF">2019-06-01T09:52:49Z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
    <vt:lpwstr>CR</vt:lpwstr>
  </property>
  <property fmtid="{D5CDD505-2E9C-101B-9397-08002B2CF9AE}" pid="3" name="BoQVersio">
    <vt:lpwstr>BoQ_Ver3.0</vt:lpwstr>
  </property>
  <property fmtid="{D5CDD505-2E9C-101B-9397-08002B2CF9AE}" pid="4" name="BoQChartTyp">
    <vt:lpwstr>Normal</vt:lpwstr>
  </property>
  <property fmtid="{D5CDD505-2E9C-101B-9397-08002B2CF9AE}" pid="5" name="SRTWO">
    <vt:lpwstr>Yes</vt:lpwstr>
  </property>
  <property fmtid="{D5CDD505-2E9C-101B-9397-08002B2CF9AE}" pid="6" name="SRT">
    <vt:lpwstr>Yes</vt:lpwstr>
  </property>
  <property fmtid="{D5CDD505-2E9C-101B-9397-08002B2CF9AE}" pid="7" name="SCT">
    <vt:lpwstr>Yes</vt:lpwstr>
  </property>
  <property fmtid="{D5CDD505-2E9C-101B-9397-08002B2CF9AE}" pid="8" name="ShowSumma">
    <vt:lpwstr>Yes</vt:lpwstr>
  </property>
  <property fmtid="{D5CDD505-2E9C-101B-9397-08002B2CF9AE}" pid="9" name="FormBas">
    <vt:lpwstr>No</vt:lpwstr>
  </property>
  <property fmtid="{D5CDD505-2E9C-101B-9397-08002B2CF9AE}" pid="10" name="Ran">
    <vt:i4>1</vt:i4>
  </property>
  <property fmtid="{D5CDD505-2E9C-101B-9397-08002B2CF9AE}" pid="11" name="CSTyp">
    <vt:lpwstr>L</vt:lpwstr>
  </property>
  <property fmtid="{D5CDD505-2E9C-101B-9397-08002B2CF9AE}" pid="12" name="H">
    <vt:lpwstr>+WfngUh3CKX+b85kENWl7Qz0qVU=</vt:lpwstr>
  </property>
</Properties>
</file>