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<sst xmlns="http://schemas.openxmlformats.org/spreadsheetml/2006/main" count="493" uniqueCount="141">
  <si>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</si>
  <si>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</si>
  <si>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</si>
  <si>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</si>
  <si>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</si>
  <si>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</si>
  <si>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</si>
  <si>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</si>
  <si>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</si>
  <si>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</si>
  <si>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</si>
  <si>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</si>
  <si>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</si>
  <si>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</si>
  <si>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</si>
  <si>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</si>
  <si>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</si>
  <si>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</si>
  <si>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</si>
  <si>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</si>
  <si>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</si>
  <si>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</si>
  <si>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</si>
  <si>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</si>
  <si>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</si>
  <si>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</si>
  <si>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</si>
  <si>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</si>
  <si>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</si>
  <si>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</si>
  <si>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</si>
  <si>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</si>
  <si>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</si>
  <si>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</si>
  <si>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</si>
  <si>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</si>
  <si>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</si>
  <si>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</si>
  <si>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</si>
  <si>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</si>
  <si>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</si>
  <si>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</si>
  <si>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</si>
  <si>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</si>
  <si>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</si>
  <si>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</si>
  <si>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</si>
  <si>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</si>
  <si>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</si>
  <si>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</si>
  <si>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</si>
  <si>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</si>
  <si>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</si>
  <si>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</si>
  <si>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</si>
  <si>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</si>
  <si>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</si>
  <si>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</si>
  <si>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</si>
  <si>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</si>
  <si>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</si>
  <si>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</si>
  <si>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</si>
  <si>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</si>
  <si>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</si>
  <si>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</si>
  <si>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</si>
  <si>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</si>
  <si>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</si>
  <si>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</si>
  <si>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</si>
  <si>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</si>
  <si>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</si>
  <si>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</si>
  <si>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</si>
  <si>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</si>
  <si>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</si>
  <si>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</si>
  <si>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</si>
  <si>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</si>
  <si>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</si>
  <si>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</si>
  <si>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</si>
  <si>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</si>
  <si>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</si>
  <si>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</si>
  <si>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</si>
  <si>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</si>
  <si>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</si>
  <si>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</si>
  <si>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</si>
  <si>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NEW STAIRCASE TO VIP ENCLOSURE- BREAKING OF SLAB &amp; CONSTRUCTING STAIRCASE REACHING APPROX HEIGHT OF 2.6 MT APPROX( TO BE VERIFIED FROM THE SITE)  AND WIDTH 1.5M ( TO BE VERIFIED FROM SITE) NEAR VIP GUEST HOUSE MADE IN RCC &amp; BRICK STEPS FINISH WITH RED SAND STONE WITH SS RAILING AS PER EIC</t>
  </si>
  <si>
    <t>REMOVING EXISTING OAT MS RAILING REMOVING MALBA TO DESIRED LOCATION , INSTALLING SS 304 RAILING AS PER APPROVED DESIGN ALL COMPLETE AS PER EIC</t>
  </si>
  <si>
    <t>BREAKING AND RELOCATION OF AMPHITHEATRE STEPS REMOVING MALBA TO DESIRED LOCATION AS PER EIC TOTAL 75 STEPS</t>
  </si>
  <si>
    <t>BREAKING ONE ROW OF STEP TO ACCOMMODATE ROW FOR VIP SEATS REMOVING MALBA TO DESIRED LOCATION AS PER EIC</t>
  </si>
  <si>
    <t>CONTROL ROOM OF  INTERNAL SIZE 3.0X 2.4X 4.2(LXBXH) OF BRICKWALL, BRICK FOUNDATION , RCC SLAB, 1000 WIDE FLUSH DOOR, 115X75 LOCAL HARD WOOD FRAME, PLINTH 0.3 APPROX, VITRIFIED TILE FLOOR, ANTITERMITE TREATMENT, DAMP PROOF COURSE, ELECTRICAL  POINTS , CABLES , FIXTURES, POWDER COATED ALUMINIUM WINDOW, LOW VOLTAGE POINTS, CABLES, TERMINALS, ETC. ALL COMPLETE.</t>
  </si>
  <si>
    <t>DEMOLITION OF RCC ARCHES OVER STAGE AND REMOVAL OF DEBRIS AS PER DIRECTION</t>
  </si>
  <si>
    <t>MAKING PLANTER (PLAIN/ STEPPED) 1.2 X 0.6X 0.6 IN BRICKWORK, PLASTER , PAINT, GOOD EARTH FILLING, PERENNIAL, BIENNIALS PLANTS  ETC,  AS PER EIC</t>
  </si>
  <si>
    <t>2.0 M HIGH BRICK WALL REQ. THK. IN CEMENT MORTAR 1:4 BEHIND THE OAT WITH TOP AND PLINTH RCC BEAM 300MM DEPTH IN M15 CONC.,2.0M WIDE OPENING FOR GATE, PLASTER AND PAINT,  COPING, ALL INCLUDING EXCAVATION PCC, RCC, FOUNDATION , COLUMN, BEAM ,  DRAINGAE ETC. AS PER EIC</t>
  </si>
  <si>
    <t>TICKET PEDESTAL AT ENTRY 0.6X0.23X0.75 (LXWXH) WITH BRICK CEMENT MORTAR PLASTER PAINT KOTA STONE ON TOP AS PER EIC</t>
  </si>
  <si>
    <t>1.2 M APPROX HIGH GLASS RAILING WITH SS FITTINGS BARRICADING VIP FROM GENERAL AUDIENCE AS PER APPVD SAMPLE/ DESIGN AS PER EIC</t>
  </si>
  <si>
    <t>CANOPY STRUCTURE 3.0 M HIGH APPROX OR AS PER APPROVAL WITH MS HOLLOW SECTION , EPOXY ENAMEL PAINT, PURLINS, 10MM THK. POLYCARBONATE COVERING AS PER APPVD DESIGN , SAMPLE  INCLUSIVE OF INSTALLATION , ETC. AS PER EIC</t>
  </si>
  <si>
    <t xml:space="preserve">2.0X2.1 (WXH)   MS ENTRY GATE HINGED MS FRAME FOR PEDESTRIAN MOVEMENT VIP ENTRY EPOXY ENAMEL PAINT ENTRY </t>
  </si>
  <si>
    <t>3.0X2.7 (WXH) MS GATE HINGED MS FRAME FOR VEHICULAR MOVEMENT VIP ENTRY EPOXY ENAMEL PAINT</t>
  </si>
  <si>
    <t>MAKING PROJECTION WALL WITH APPROVED THEME WITH STEEL SECTIONS GALVANIZED, CEMENT FIBRE BOARD FINISHING WITH PAINT AS PER DESIGN/ APPROVAL INCLUDING SCAFOLDING AS PER EIC</t>
  </si>
  <si>
    <t xml:space="preserve">OAT AUDIENCE SEATING - TREAD, RISER ,RED SAND STONE FLOORING, SCRAPING EXISTING FLOORING, MAKING BASE FOR LAYING FLOORING, CONSTRUCTION/ EXP.  JOINT WITH GROUT, ALL INCLUSIVE, REMOVING OF MALBA TO DESIRED LOCATION AS PER APPVD DESIGN ASPER EIC </t>
  </si>
  <si>
    <t xml:space="preserve">STAGE FLOORING KOTA STONE SCRAPING EXISTING FLOORING, MAKING BASE FOR LAYING FLOORING, CONSTRUCTION / EXP. JOINT WITH GROUT, REMOVING OF MALBA TO DESIRED LOCATION AS PER APPVD DESIGN ASPER EIC </t>
  </si>
  <si>
    <t>VIP SEATING AREA FLOORING KOTA STONE , SCRAPING EXISTING FLOOR, MAKING BASE, FOR LAYING FLOORING, NECESSARY CONSTRUCTION/ EXP, JOINT WITH GROUT, REMOVING OF MALBA TO DESIRED LOCATION AS PER APPVD DESIGN  AS PER EIC</t>
  </si>
  <si>
    <t>PAINT EXISTING WALLS WITH EXTERNAL PAINT- APEX/ WEATHER COAT / EXTERIOR PAINT ETC. SCRAPING, MAKING BASE, PUTTY, PRIMER ETC. OF OAT AS PER EIC</t>
  </si>
  <si>
    <t>INSTALLATION OF SIGNAGE,  ELECTRICAL WORKS, ETC AS PER APPVD DESIGN AS PER EIC</t>
  </si>
  <si>
    <t>HOUSING AT STAGE FOR SPEAKERS , BRICK WALL, RCC SLAB,  WITH STONE FINISH IN CEMENT MORTAR , PLASTER,  PAINT FINISH,  WITH ALL CABLING , AS PER APPVD DRG./ DESIGN AS PER     EIC</t>
  </si>
  <si>
    <t>MODIFICATION REPAIR OF EXISITING DRAINAGE IN OAT MAKING KHURRAS, RAIN WATER  GUTTER/ PIPES/ SPOUT ETC. AS PER EIC</t>
  </si>
  <si>
    <t>FURNITURE - VIP SEATS , SUPPLY &amp; INSTALLATION  AS PER APPROVED SAMPLE DESIGN , NOS  AS PER EIC</t>
  </si>
  <si>
    <t>GREEN ROOM UPGRADATION , PLASTER , PAINT, ELECTRICAL, PLUMBING ETC AS PER EIC</t>
  </si>
  <si>
    <t>2.4X2.4XH (INTERNAL SIZE )* HEIGHT AS/ EXISTING TICKET BOOTH BRICK WORK IN CM 1:4 M 20 RCC SLAB,  LOCAL HARDWOOD FRAME, POWDER COADED ALUMINIUM WINDOWS , MS GRILLE, ELECTRICAL POINTS , CABLES, FITTINGS, LV CABLES, TERMINALS, VITRIFIED TILE FLOOR, PLASTER PAINT, ANTI TERMITE TREATMENT ETC ALL COMPLETE NEAR OAT</t>
  </si>
  <si>
    <t>2.4X2.4XH (INTERNAL SIZE )* HEIGHT AS/ EXISTING TICKET BOOTH BRICK WORK IN CM 1:4 M 20 RCC SLAB,  LOCAL HARDWOOD FRAME, POWDER COADED ALUMINIUM WINDOWS , MS GRILLE, ELECTRICAL POINTS , CABLES, FITTINGS, LV CABLES, TERMINALS, VITRIFIED TILE FLOOR, PLASTER PAINT, ANTI TERMITE TREATMENT ETC ALL COMPLETE NEAR KALKSHETRA ENTRANCE GATE</t>
  </si>
  <si>
    <t>KALAKSHETRA ENTRANCE GROUND FLOORING PAVERS COBBLE PAVER FLOORING</t>
  </si>
  <si>
    <t>INSTALLATION OF SIGNAGE,   ELECTRICAL WORKS, ETC AS PER APPVD DESIGN AS PER EIC</t>
  </si>
  <si>
    <t>PROVIDE THEME &amp; CONCEPT &amp; SUPPLY AND INSTALLATION OF SCULPTURES/ INSTALLATIONS ETC AS PER APPVD. SAMPLE/ DESIGN WITH LIGHTING , ELECTRICAL FIXTURE, CONDUITS, CABLES, ETC. AS PER EIC</t>
  </si>
  <si>
    <t>ALTERATION OF BOUNDARY WALL APPROX 3.0M HIGH DEMOLITION OF OLD ONE, MAKING NEW WALL, RCC COLUMN , BEAM, COPING, MS GRILL, INCLUDING EXCAVATION, FILLING, PCC  ETC AS PER EIC</t>
  </si>
  <si>
    <t>BOUNDARY WALL TREATMENT INSIDE MURAL 5MX2M (LXH) BAMBOO JAFFERY FINISHIED WITH PAINT AS PER APPROVED DESIGN , LIGHTING, CABLING , INSTALLATION ALL COMPLETE, AS PER EIC</t>
  </si>
  <si>
    <t>BOUNDARY WALL TREATMENT INSIDE - DECORATIVE ARTWORK PAINTING BY ARTIST 5MX2M (LXH) COMMERCIAL ARTIST AS PER APPROVED DESIGN , LIGHTING , CABLING, ALL COMPLETE AS PER EIC</t>
  </si>
  <si>
    <t>SUPPLY OF GOOD EARTH, ROLLING MAKING OF 1M HIGH, 2.4 M DIA MOUNDS, DOOB GRASS,  HORTICULTURE WORKS ALL INCLUSIVE</t>
  </si>
  <si>
    <t>REPAIR OF WATERBODY PLATFORMS INCLUDING DEMOLITION OF EXISTING STRUCTURE CRACK ETC. , PCC BASE, RCC SHOTCRETE , WATER PROOFING , 100 X100  CERAMIC TILES FLOOR, WALL, ETC AS PER EIC</t>
  </si>
  <si>
    <t>CIRCULAR FOUNTAIN WATER BODY SCRAPING EXISTING FINISH, MAKING BASE, FINISHING WITH  100X100 CERAMIC TILE FOUNTAIN  WALL,  FLOORING AS PER APPROVED SHADE</t>
  </si>
  <si>
    <t>LAYING COLORED INTER LOCK M-35 80MM THK PAVERS , EXCAVATION, FILLING, LEVELLING, SUBBASE, CONSOLIDATION, FOR VEHICULAR ROAD ETC. AS PER EIC</t>
  </si>
  <si>
    <t>LAYING KERBSTONE/ COLOURED AT BOTH SIDE OF ROAD WITH DRAIN CHANNELS,  PAINTING , SUBBASE, CONSOLIDATION, PCC, BRICKWORK ETC. AS PER EIC</t>
  </si>
  <si>
    <t>LAYING COLORED INTERLOCK M-35 60MM THK PAVERS , EXCAVATION, FILLING, LEVELLING, SUBBASE, CONSOLIDATION, PEDESTRIAN PATHWAY ETC. AS PER EIC</t>
  </si>
  <si>
    <t>LAYING KERBSTONE/ COLOURED AT BOTH SIDE OF ROAD WITH DRAIN CHANNELS,  PAINTING , SUBBASE, CONSOLIDATION, PCC, BRICKWORK KERBSTONE FOR PEDESTRIAN WALKWAY</t>
  </si>
  <si>
    <t>INSTALLATION OF SIGNAGE,  ELECTRICAL WORKS,  ETC AS PER APPVD DESIGN AS PER EIC</t>
  </si>
  <si>
    <t>LAYING PAVING COLORED INTERLOCK M-35 60MM THK PAVER IN  FOOD KIOSK SEATING AREA EXCAVATION, FILLING , LEVELLING, CONSOLIDATION OF EARTH, SUBBASE,  DRAINAGE ,PLUMBING ETC AS PER EIC</t>
  </si>
  <si>
    <t>TILED FLOORING  IN FOOD KIOSK AREA , EXCAVATION, CONSOLIDATION OF EARTH, LEVELLEING, FILLING, SUBBASE, DRAINAGE , PLUMBING WORK,  ETC AS PER EIC</t>
  </si>
  <si>
    <t>2.2M X2.7M APPROX INTERNAL SIZE FOOD KIOSK OUTLET MAKE OF BRICK, BAMBOO , METAL ROOF, TILE FINISH, PCC, RCC, PLASTER PAINT, EXTERNAL PAINT, ELECTRICAL WORKS, CABLES, FIXTURES, CONTROLS, PLUMBING, WATER SUPPLY, DRAINAGE PIPES, FIXTURES, TRAPS ETC. AS PER EIC.</t>
  </si>
  <si>
    <t>Rm</t>
  </si>
  <si>
    <t>Cum</t>
  </si>
  <si>
    <t>Sqm</t>
  </si>
  <si>
    <t>Applicable Taxes</t>
  </si>
  <si>
    <r>
      <t xml:space="preserve">TOTAL AMOUNT  With Taxes in
</t>
    </r>
    <r>
      <rPr>
        <b/>
        <sz val="11"/>
        <color indexed="10"/>
        <rFont val="Arial"/>
        <family val="2"/>
      </rPr>
      <t>Rs.      P</t>
    </r>
  </si>
  <si>
    <t>Name of Work: Streetscape &amp; Beautification in Srimanta Sankardev Kalashetra, Guwahati (Assam)</t>
  </si>
  <si>
    <t>Tender Inviting Authority: MD, GSCL</t>
  </si>
  <si>
    <t>Contract No:  SPV/GSCL/DEV/135/2019/21                                    Dated: 31.12.2021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</si>
</sst>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0" fontId="64" fillId="0" borderId="11" xfId="58" applyNumberFormat="1" applyFont="1" applyFill="1" applyBorder="1" applyAlignment="1">
      <alignment horizontal="center" vertical="top" wrapText="1"/>
      <protection/>
    </xf>
    <xf numFmtId="2" fontId="3" fillId="0" borderId="13" xfId="58" applyNumberFormat="1" applyFont="1" applyFill="1" applyBorder="1" applyAlignment="1">
      <alignment horizontal="left" vertical="center"/>
      <protection/>
    </xf>
    <xf numFmtId="0" fontId="3" fillId="0" borderId="13" xfId="57" applyNumberFormat="1" applyFont="1" applyFill="1" applyBorder="1" applyAlignment="1">
      <alignment horizontal="left" vertical="center"/>
      <protection/>
    </xf>
    <xf numFmtId="0" fontId="3" fillId="0" borderId="13" xfId="57" applyNumberFormat="1" applyFont="1" applyFill="1" applyBorder="1" applyAlignment="1">
      <alignment vertical="center"/>
      <protection/>
    </xf>
    <xf numFmtId="0" fontId="15" fillId="0" borderId="13" xfId="57" applyNumberFormat="1" applyFont="1" applyFill="1" applyBorder="1" applyAlignment="1">
      <alignment vertical="center" wrapText="1"/>
      <protection/>
    </xf>
    <xf numFmtId="0" fontId="15" fillId="0" borderId="10" xfId="57" applyNumberFormat="1" applyFont="1" applyFill="1" applyBorder="1" applyAlignment="1">
      <alignment vertical="center" wrapText="1"/>
      <protection/>
    </xf>
    <xf numFmtId="0" fontId="72" fillId="0" borderId="13" xfId="0" applyFont="1" applyFill="1" applyBorder="1" applyAlignment="1">
      <alignment horizontal="left" vertical="center" wrapText="1"/>
    </xf>
    <xf numFmtId="0" fontId="72" fillId="0" borderId="13" xfId="0" applyFont="1" applyFill="1" applyBorder="1" applyAlignment="1">
      <alignment vertical="center"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0"/>
  <sheetViews>
    <sheetView showGridLines="0" zoomScale="73" zoomScaleNormal="73" zoomScalePageLayoutView="0" workbookViewId="0" topLeftCell="A1">
      <selection activeCell="BH13" sqref="BH13"/>
    </sheetView>
  </sheetViews>
  <sheetFormatPr defaultColWidth="9.140625" defaultRowHeight="15"/>
  <cols>
    <col min="1" max="1" width="15.421875" style="52" customWidth="1"/>
    <col min="2" max="2" width="61.421875" style="52" customWidth="1"/>
    <col min="3" max="3" width="10.140625" style="52" hidden="1" customWidth="1"/>
    <col min="4" max="4" width="19.7109375" style="52" customWidth="1"/>
    <col min="5" max="5" width="16.57421875" style="52" customWidth="1"/>
    <col min="6" max="6" width="14.421875" style="52"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31.28125" style="52" customWidth="1"/>
    <col min="14" max="14" width="34.8515625" style="53"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57421875" style="52" hidden="1" customWidth="1"/>
    <col min="53" max="53" width="32.851562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6" t="str">
        <f>B2&amp;" BoQ"</f>
        <v>Item Rate BoQ</v>
      </c>
      <c r="B1" s="76"/>
      <c r="C1" s="76"/>
      <c r="D1" s="76"/>
      <c r="E1" s="76"/>
      <c r="F1" s="76"/>
      <c r="G1" s="76"/>
      <c r="H1" s="76"/>
      <c r="I1" s="76"/>
      <c r="J1" s="76"/>
      <c r="K1" s="76"/>
      <c r="L1" s="76"/>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7" t="s">
        <v>139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30.75" customHeight="1">
      <c r="A5" s="77" t="s">
        <v>138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140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10</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61.5" customHeight="1">
      <c r="A8" s="8" t="s">
        <v>49</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61.5" customHeight="1">
      <c r="A9" s="70" t="s">
        <v>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51</v>
      </c>
      <c r="G11" s="13"/>
      <c r="H11" s="13"/>
      <c r="I11" s="13" t="s">
        <v>21</v>
      </c>
      <c r="J11" s="13" t="s">
        <v>22</v>
      </c>
      <c r="K11" s="13" t="s">
        <v>23</v>
      </c>
      <c r="L11" s="13" t="s">
        <v>24</v>
      </c>
      <c r="M11" s="16" t="s">
        <v>50</v>
      </c>
      <c r="N11" s="13" t="s">
        <v>136</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2" t="s">
        <v>137</v>
      </c>
      <c r="BB11" s="17" t="s">
        <v>31</v>
      </c>
      <c r="BC11" s="17" t="s">
        <v>32</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130.5" customHeight="1">
      <c r="A13" s="19">
        <v>1.01</v>
      </c>
      <c r="B13" s="66" t="s">
        <v>91</v>
      </c>
      <c r="C13" s="20" t="s">
        <v>34</v>
      </c>
      <c r="D13" s="63">
        <v>1</v>
      </c>
      <c r="E13" s="64" t="s">
        <v>35</v>
      </c>
      <c r="F13" s="63">
        <v>80000</v>
      </c>
      <c r="G13" s="28"/>
      <c r="H13" s="22"/>
      <c r="I13" s="21" t="s">
        <v>36</v>
      </c>
      <c r="J13" s="23">
        <f aca="true" t="shared" si="0" ref="J13:J23">IF(I13="Less(-)",-1,1)</f>
        <v>1</v>
      </c>
      <c r="K13" s="24" t="s">
        <v>46</v>
      </c>
      <c r="L13" s="24" t="s">
        <v>7</v>
      </c>
      <c r="M13" s="61"/>
      <c r="N13" s="61"/>
      <c r="O13" s="29"/>
      <c r="P13" s="30"/>
      <c r="Q13" s="29"/>
      <c r="R13" s="29"/>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9">
        <f>M13*D13+N13</f>
        <v>0</v>
      </c>
      <c r="BB13" s="59">
        <f>BA13+SUM(N13:AZ13)</f>
        <v>0</v>
      </c>
      <c r="BC13" s="25" t="str">
        <f>SpellNumber(L13,BB13)</f>
        <v>INR Zero Only</v>
      </c>
      <c r="IE13" s="27">
        <v>1.01</v>
      </c>
      <c r="IF13" s="27" t="s">
        <v>37</v>
      </c>
      <c r="IG13" s="27" t="s">
        <v>34</v>
      </c>
      <c r="IH13" s="27">
        <v>123.223</v>
      </c>
      <c r="II13" s="27" t="s">
        <v>35</v>
      </c>
    </row>
    <row r="14" spans="1:243" s="26" customFormat="1" ht="81.75" customHeight="1">
      <c r="A14" s="19">
        <v>1.02</v>
      </c>
      <c r="B14" s="66" t="s">
        <v>92</v>
      </c>
      <c r="C14" s="20" t="s">
        <v>39</v>
      </c>
      <c r="D14" s="63">
        <v>70</v>
      </c>
      <c r="E14" s="64" t="s">
        <v>133</v>
      </c>
      <c r="F14" s="63">
        <v>8000</v>
      </c>
      <c r="G14" s="28"/>
      <c r="H14" s="28"/>
      <c r="I14" s="21" t="s">
        <v>36</v>
      </c>
      <c r="J14" s="23">
        <f t="shared" si="0"/>
        <v>1</v>
      </c>
      <c r="K14" s="24" t="s">
        <v>46</v>
      </c>
      <c r="L14" s="24" t="s">
        <v>7</v>
      </c>
      <c r="M14" s="61"/>
      <c r="N14" s="61"/>
      <c r="O14" s="29"/>
      <c r="P14" s="30"/>
      <c r="Q14" s="29"/>
      <c r="R14" s="29"/>
      <c r="S14" s="31"/>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59">
        <f aca="true" t="shared" si="1" ref="BA14:BA56">M14*D14+N14</f>
        <v>0</v>
      </c>
      <c r="BB14" s="59">
        <f aca="true" t="shared" si="2" ref="BB14:BB26">BA14+SUM(N14:AZ14)</f>
        <v>0</v>
      </c>
      <c r="BC14" s="25" t="str">
        <f aca="true" t="shared" si="3" ref="BC14:BC23">SpellNumber(L14,BB14)</f>
        <v>INR Zero Only</v>
      </c>
      <c r="IE14" s="27">
        <v>1.02</v>
      </c>
      <c r="IF14" s="27" t="s">
        <v>38</v>
      </c>
      <c r="IG14" s="27" t="s">
        <v>39</v>
      </c>
      <c r="IH14" s="27">
        <v>213</v>
      </c>
      <c r="II14" s="27" t="s">
        <v>35</v>
      </c>
    </row>
    <row r="15" spans="1:243" s="26" customFormat="1" ht="81.75" customHeight="1">
      <c r="A15" s="19">
        <v>1.03</v>
      </c>
      <c r="B15" s="66" t="s">
        <v>93</v>
      </c>
      <c r="C15" s="20" t="s">
        <v>40</v>
      </c>
      <c r="D15" s="63">
        <v>1</v>
      </c>
      <c r="E15" s="64" t="s">
        <v>35</v>
      </c>
      <c r="F15" s="63">
        <v>7500</v>
      </c>
      <c r="G15" s="28"/>
      <c r="H15" s="28"/>
      <c r="I15" s="21" t="s">
        <v>36</v>
      </c>
      <c r="J15" s="23">
        <f t="shared" si="0"/>
        <v>1</v>
      </c>
      <c r="K15" s="24" t="s">
        <v>46</v>
      </c>
      <c r="L15" s="24" t="s">
        <v>7</v>
      </c>
      <c r="M15" s="61"/>
      <c r="N15" s="61"/>
      <c r="O15" s="29"/>
      <c r="P15" s="30"/>
      <c r="Q15" s="29"/>
      <c r="R15" s="29"/>
      <c r="S15" s="31"/>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59">
        <f t="shared" si="1"/>
        <v>0</v>
      </c>
      <c r="BB15" s="59">
        <f t="shared" si="2"/>
        <v>0</v>
      </c>
      <c r="BC15" s="25" t="str">
        <f t="shared" si="3"/>
        <v>INR Zero Only</v>
      </c>
      <c r="IE15" s="27">
        <v>2</v>
      </c>
      <c r="IF15" s="27" t="s">
        <v>33</v>
      </c>
      <c r="IG15" s="27" t="s">
        <v>40</v>
      </c>
      <c r="IH15" s="27">
        <v>10</v>
      </c>
      <c r="II15" s="27" t="s">
        <v>35</v>
      </c>
    </row>
    <row r="16" spans="1:243" s="26" customFormat="1" ht="81.75" customHeight="1">
      <c r="A16" s="19">
        <v>1.04</v>
      </c>
      <c r="B16" s="66" t="s">
        <v>94</v>
      </c>
      <c r="C16" s="20" t="s">
        <v>42</v>
      </c>
      <c r="D16" s="63">
        <v>16.5</v>
      </c>
      <c r="E16" s="64" t="s">
        <v>134</v>
      </c>
      <c r="F16" s="63">
        <v>2000</v>
      </c>
      <c r="G16" s="28"/>
      <c r="H16" s="28"/>
      <c r="I16" s="21" t="s">
        <v>36</v>
      </c>
      <c r="J16" s="23">
        <f t="shared" si="0"/>
        <v>1</v>
      </c>
      <c r="K16" s="24" t="s">
        <v>46</v>
      </c>
      <c r="L16" s="24" t="s">
        <v>7</v>
      </c>
      <c r="M16" s="61"/>
      <c r="N16" s="61"/>
      <c r="O16" s="29"/>
      <c r="P16" s="30"/>
      <c r="Q16" s="29"/>
      <c r="R16" s="29"/>
      <c r="S16" s="3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9">
        <f t="shared" si="1"/>
        <v>0</v>
      </c>
      <c r="BB16" s="59">
        <f t="shared" si="2"/>
        <v>0</v>
      </c>
      <c r="BC16" s="25" t="str">
        <f t="shared" si="3"/>
        <v>INR Zero Only</v>
      </c>
      <c r="IE16" s="27">
        <v>3</v>
      </c>
      <c r="IF16" s="27" t="s">
        <v>41</v>
      </c>
      <c r="IG16" s="27" t="s">
        <v>42</v>
      </c>
      <c r="IH16" s="27">
        <v>10</v>
      </c>
      <c r="II16" s="27" t="s">
        <v>35</v>
      </c>
    </row>
    <row r="17" spans="1:243" s="26" customFormat="1" ht="156" customHeight="1">
      <c r="A17" s="19">
        <v>1.05</v>
      </c>
      <c r="B17" s="66" t="s">
        <v>95</v>
      </c>
      <c r="C17" s="20" t="s">
        <v>43</v>
      </c>
      <c r="D17" s="63">
        <v>1</v>
      </c>
      <c r="E17" s="64" t="s">
        <v>35</v>
      </c>
      <c r="F17" s="63">
        <v>200000</v>
      </c>
      <c r="G17" s="28"/>
      <c r="H17" s="28"/>
      <c r="I17" s="21" t="s">
        <v>36</v>
      </c>
      <c r="J17" s="23">
        <f t="shared" si="0"/>
        <v>1</v>
      </c>
      <c r="K17" s="24" t="s">
        <v>46</v>
      </c>
      <c r="L17" s="24" t="s">
        <v>7</v>
      </c>
      <c r="M17" s="61"/>
      <c r="N17" s="61"/>
      <c r="O17" s="29"/>
      <c r="P17" s="30"/>
      <c r="Q17" s="29"/>
      <c r="R17" s="29"/>
      <c r="S17" s="31"/>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59">
        <f t="shared" si="1"/>
        <v>0</v>
      </c>
      <c r="BB17" s="59">
        <f t="shared" si="2"/>
        <v>0</v>
      </c>
      <c r="BC17" s="25" t="str">
        <f t="shared" si="3"/>
        <v>INR Zero Only</v>
      </c>
      <c r="IE17" s="27">
        <v>1.01</v>
      </c>
      <c r="IF17" s="27" t="s">
        <v>37</v>
      </c>
      <c r="IG17" s="27" t="s">
        <v>34</v>
      </c>
      <c r="IH17" s="27">
        <v>123.223</v>
      </c>
      <c r="II17" s="27" t="s">
        <v>35</v>
      </c>
    </row>
    <row r="18" spans="1:243" s="26" customFormat="1" ht="81.75" customHeight="1">
      <c r="A18" s="19">
        <v>1.06</v>
      </c>
      <c r="B18" s="66" t="s">
        <v>96</v>
      </c>
      <c r="C18" s="20" t="s">
        <v>52</v>
      </c>
      <c r="D18" s="63">
        <v>26</v>
      </c>
      <c r="E18" s="64" t="s">
        <v>134</v>
      </c>
      <c r="F18" s="63">
        <v>2000</v>
      </c>
      <c r="G18" s="28"/>
      <c r="H18" s="28"/>
      <c r="I18" s="21" t="s">
        <v>36</v>
      </c>
      <c r="J18" s="23">
        <f t="shared" si="0"/>
        <v>1</v>
      </c>
      <c r="K18" s="24" t="s">
        <v>46</v>
      </c>
      <c r="L18" s="24" t="s">
        <v>7</v>
      </c>
      <c r="M18" s="61"/>
      <c r="N18" s="61"/>
      <c r="O18" s="29"/>
      <c r="P18" s="30"/>
      <c r="Q18" s="29"/>
      <c r="R18" s="29"/>
      <c r="S18" s="31"/>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3"/>
      <c r="AV18" s="32"/>
      <c r="AW18" s="32"/>
      <c r="AX18" s="32"/>
      <c r="AY18" s="32"/>
      <c r="AZ18" s="32"/>
      <c r="BA18" s="59">
        <f t="shared" si="1"/>
        <v>0</v>
      </c>
      <c r="BB18" s="59">
        <f t="shared" si="2"/>
        <v>0</v>
      </c>
      <c r="BC18" s="25" t="str">
        <f t="shared" si="3"/>
        <v>INR Zero Only</v>
      </c>
      <c r="IE18" s="27">
        <v>1.02</v>
      </c>
      <c r="IF18" s="27" t="s">
        <v>38</v>
      </c>
      <c r="IG18" s="27" t="s">
        <v>39</v>
      </c>
      <c r="IH18" s="27">
        <v>213</v>
      </c>
      <c r="II18" s="27" t="s">
        <v>35</v>
      </c>
    </row>
    <row r="19" spans="1:243" s="26" customFormat="1" ht="81.75" customHeight="1">
      <c r="A19" s="19">
        <v>1.07</v>
      </c>
      <c r="B19" s="66" t="s">
        <v>97</v>
      </c>
      <c r="C19" s="20" t="s">
        <v>53</v>
      </c>
      <c r="D19" s="63">
        <v>6</v>
      </c>
      <c r="E19" s="64" t="s">
        <v>35</v>
      </c>
      <c r="F19" s="63">
        <v>9500</v>
      </c>
      <c r="G19" s="28"/>
      <c r="H19" s="28"/>
      <c r="I19" s="21" t="s">
        <v>36</v>
      </c>
      <c r="J19" s="23">
        <f t="shared" si="0"/>
        <v>1</v>
      </c>
      <c r="K19" s="24" t="s">
        <v>46</v>
      </c>
      <c r="L19" s="24" t="s">
        <v>7</v>
      </c>
      <c r="M19" s="61"/>
      <c r="N19" s="61"/>
      <c r="O19" s="29"/>
      <c r="P19" s="30"/>
      <c r="Q19" s="29"/>
      <c r="R19" s="29"/>
      <c r="S19" s="31"/>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59">
        <f t="shared" si="1"/>
        <v>0</v>
      </c>
      <c r="BB19" s="59">
        <f t="shared" si="2"/>
        <v>0</v>
      </c>
      <c r="BC19" s="25" t="str">
        <f t="shared" si="3"/>
        <v>INR Zero Only</v>
      </c>
      <c r="IE19" s="27">
        <v>2</v>
      </c>
      <c r="IF19" s="27" t="s">
        <v>33</v>
      </c>
      <c r="IG19" s="27" t="s">
        <v>40</v>
      </c>
      <c r="IH19" s="27">
        <v>10</v>
      </c>
      <c r="II19" s="27" t="s">
        <v>35</v>
      </c>
    </row>
    <row r="20" spans="1:243" s="26" customFormat="1" ht="119.25" customHeight="1">
      <c r="A20" s="19">
        <v>1.08</v>
      </c>
      <c r="B20" s="66" t="s">
        <v>98</v>
      </c>
      <c r="C20" s="20" t="s">
        <v>54</v>
      </c>
      <c r="D20" s="63">
        <v>56.3</v>
      </c>
      <c r="E20" s="64" t="s">
        <v>134</v>
      </c>
      <c r="F20" s="63">
        <v>6800</v>
      </c>
      <c r="G20" s="28"/>
      <c r="H20" s="28"/>
      <c r="I20" s="21" t="s">
        <v>36</v>
      </c>
      <c r="J20" s="23">
        <f t="shared" si="0"/>
        <v>1</v>
      </c>
      <c r="K20" s="24" t="s">
        <v>46</v>
      </c>
      <c r="L20" s="24" t="s">
        <v>7</v>
      </c>
      <c r="M20" s="61"/>
      <c r="N20" s="61"/>
      <c r="O20" s="29"/>
      <c r="P20" s="30"/>
      <c r="Q20" s="29"/>
      <c r="R20" s="29"/>
      <c r="S20" s="31"/>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59">
        <f t="shared" si="1"/>
        <v>0</v>
      </c>
      <c r="BB20" s="59">
        <f t="shared" si="2"/>
        <v>0</v>
      </c>
      <c r="BC20" s="25" t="str">
        <f t="shared" si="3"/>
        <v>INR Zero Only</v>
      </c>
      <c r="IE20" s="27">
        <v>3</v>
      </c>
      <c r="IF20" s="27" t="s">
        <v>41</v>
      </c>
      <c r="IG20" s="27" t="s">
        <v>42</v>
      </c>
      <c r="IH20" s="27">
        <v>10</v>
      </c>
      <c r="II20" s="27" t="s">
        <v>35</v>
      </c>
    </row>
    <row r="21" spans="1:243" s="26" customFormat="1" ht="81.75" customHeight="1">
      <c r="A21" s="19">
        <v>1.09</v>
      </c>
      <c r="B21" s="66" t="s">
        <v>99</v>
      </c>
      <c r="C21" s="20" t="s">
        <v>55</v>
      </c>
      <c r="D21" s="63">
        <v>2</v>
      </c>
      <c r="E21" s="64" t="s">
        <v>35</v>
      </c>
      <c r="F21" s="63">
        <v>6000</v>
      </c>
      <c r="G21" s="28"/>
      <c r="H21" s="28"/>
      <c r="I21" s="21" t="s">
        <v>36</v>
      </c>
      <c r="J21" s="23">
        <f t="shared" si="0"/>
        <v>1</v>
      </c>
      <c r="K21" s="24" t="s">
        <v>46</v>
      </c>
      <c r="L21" s="24" t="s">
        <v>7</v>
      </c>
      <c r="M21" s="61"/>
      <c r="N21" s="61"/>
      <c r="O21" s="29"/>
      <c r="P21" s="30"/>
      <c r="Q21" s="29"/>
      <c r="R21" s="29"/>
      <c r="S21" s="31"/>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59">
        <f t="shared" si="1"/>
        <v>0</v>
      </c>
      <c r="BB21" s="59">
        <f t="shared" si="2"/>
        <v>0</v>
      </c>
      <c r="BC21" s="25" t="str">
        <f t="shared" si="3"/>
        <v>INR Zero Only</v>
      </c>
      <c r="IE21" s="27">
        <v>1.01</v>
      </c>
      <c r="IF21" s="27" t="s">
        <v>37</v>
      </c>
      <c r="IG21" s="27" t="s">
        <v>34</v>
      </c>
      <c r="IH21" s="27">
        <v>123.223</v>
      </c>
      <c r="II21" s="27" t="s">
        <v>35</v>
      </c>
    </row>
    <row r="22" spans="1:243" s="26" customFormat="1" ht="81.75" customHeight="1">
      <c r="A22" s="19">
        <v>1.1</v>
      </c>
      <c r="B22" s="66" t="s">
        <v>100</v>
      </c>
      <c r="C22" s="20" t="s">
        <v>56</v>
      </c>
      <c r="D22" s="63">
        <v>70.2</v>
      </c>
      <c r="E22" s="64" t="s">
        <v>133</v>
      </c>
      <c r="F22" s="63">
        <v>8000</v>
      </c>
      <c r="G22" s="28"/>
      <c r="H22" s="28"/>
      <c r="I22" s="21" t="s">
        <v>36</v>
      </c>
      <c r="J22" s="23">
        <f t="shared" si="0"/>
        <v>1</v>
      </c>
      <c r="K22" s="24" t="s">
        <v>46</v>
      </c>
      <c r="L22" s="24" t="s">
        <v>7</v>
      </c>
      <c r="M22" s="61"/>
      <c r="N22" s="61"/>
      <c r="O22" s="29"/>
      <c r="P22" s="30"/>
      <c r="Q22" s="29"/>
      <c r="R22" s="29"/>
      <c r="S22" s="31"/>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59">
        <f t="shared" si="1"/>
        <v>0</v>
      </c>
      <c r="BB22" s="59">
        <f t="shared" si="2"/>
        <v>0</v>
      </c>
      <c r="BC22" s="25" t="str">
        <f t="shared" si="3"/>
        <v>INR Zero Only</v>
      </c>
      <c r="IE22" s="27">
        <v>1.02</v>
      </c>
      <c r="IF22" s="27" t="s">
        <v>38</v>
      </c>
      <c r="IG22" s="27" t="s">
        <v>39</v>
      </c>
      <c r="IH22" s="27">
        <v>213</v>
      </c>
      <c r="II22" s="27" t="s">
        <v>35</v>
      </c>
    </row>
    <row r="23" spans="1:243" s="26" customFormat="1" ht="111" customHeight="1">
      <c r="A23" s="19">
        <v>1.11</v>
      </c>
      <c r="B23" s="66" t="s">
        <v>101</v>
      </c>
      <c r="C23" s="20" t="s">
        <v>57</v>
      </c>
      <c r="D23" s="63">
        <v>408</v>
      </c>
      <c r="E23" s="64" t="s">
        <v>135</v>
      </c>
      <c r="F23" s="63">
        <v>12000</v>
      </c>
      <c r="G23" s="28"/>
      <c r="H23" s="28"/>
      <c r="I23" s="21" t="s">
        <v>36</v>
      </c>
      <c r="J23" s="23">
        <f t="shared" si="0"/>
        <v>1</v>
      </c>
      <c r="K23" s="24" t="s">
        <v>46</v>
      </c>
      <c r="L23" s="24" t="s">
        <v>7</v>
      </c>
      <c r="M23" s="61"/>
      <c r="N23" s="61"/>
      <c r="O23" s="29"/>
      <c r="P23" s="30"/>
      <c r="Q23" s="29"/>
      <c r="R23" s="29"/>
      <c r="S23" s="31"/>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59">
        <f t="shared" si="1"/>
        <v>0</v>
      </c>
      <c r="BB23" s="59">
        <f t="shared" si="2"/>
        <v>0</v>
      </c>
      <c r="BC23" s="25" t="str">
        <f t="shared" si="3"/>
        <v>INR Zero Only</v>
      </c>
      <c r="IE23" s="27">
        <v>2</v>
      </c>
      <c r="IF23" s="27" t="s">
        <v>33</v>
      </c>
      <c r="IG23" s="27" t="s">
        <v>40</v>
      </c>
      <c r="IH23" s="27">
        <v>10</v>
      </c>
      <c r="II23" s="27" t="s">
        <v>35</v>
      </c>
    </row>
    <row r="24" spans="1:243" s="26" customFormat="1" ht="81.75" customHeight="1">
      <c r="A24" s="19">
        <v>1.12</v>
      </c>
      <c r="B24" s="66" t="s">
        <v>102</v>
      </c>
      <c r="C24" s="20" t="s">
        <v>58</v>
      </c>
      <c r="D24" s="63">
        <v>2</v>
      </c>
      <c r="E24" s="64" t="s">
        <v>35</v>
      </c>
      <c r="F24" s="63">
        <v>70000</v>
      </c>
      <c r="G24" s="28"/>
      <c r="H24" s="28"/>
      <c r="I24" s="21" t="s">
        <v>36</v>
      </c>
      <c r="J24" s="23">
        <f>IF(I24="Less(-)",-1,1)</f>
        <v>1</v>
      </c>
      <c r="K24" s="24" t="s">
        <v>46</v>
      </c>
      <c r="L24" s="24" t="s">
        <v>7</v>
      </c>
      <c r="M24" s="61"/>
      <c r="N24" s="61"/>
      <c r="O24" s="29"/>
      <c r="P24" s="30"/>
      <c r="Q24" s="29"/>
      <c r="R24" s="29"/>
      <c r="S24" s="31"/>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59">
        <f t="shared" si="1"/>
        <v>0</v>
      </c>
      <c r="BB24" s="59">
        <f t="shared" si="2"/>
        <v>0</v>
      </c>
      <c r="BC24" s="25" t="str">
        <f>SpellNumber(L24,BB24)</f>
        <v>INR Zero Only</v>
      </c>
      <c r="IE24" s="27">
        <v>1.01</v>
      </c>
      <c r="IF24" s="27" t="s">
        <v>37</v>
      </c>
      <c r="IG24" s="27" t="s">
        <v>34</v>
      </c>
      <c r="IH24" s="27">
        <v>123.223</v>
      </c>
      <c r="II24" s="27" t="s">
        <v>35</v>
      </c>
    </row>
    <row r="25" spans="1:243" s="26" customFormat="1" ht="81.75" customHeight="1">
      <c r="A25" s="19">
        <v>1.13</v>
      </c>
      <c r="B25" s="66" t="s">
        <v>103</v>
      </c>
      <c r="C25" s="20" t="s">
        <v>59</v>
      </c>
      <c r="D25" s="63">
        <v>2</v>
      </c>
      <c r="E25" s="64" t="s">
        <v>35</v>
      </c>
      <c r="F25" s="63">
        <v>98000</v>
      </c>
      <c r="G25" s="28"/>
      <c r="H25" s="28"/>
      <c r="I25" s="21" t="s">
        <v>36</v>
      </c>
      <c r="J25" s="23">
        <f>IF(I25="Less(-)",-1,1)</f>
        <v>1</v>
      </c>
      <c r="K25" s="24" t="s">
        <v>46</v>
      </c>
      <c r="L25" s="24" t="s">
        <v>7</v>
      </c>
      <c r="M25" s="61"/>
      <c r="N25" s="61"/>
      <c r="O25" s="29"/>
      <c r="P25" s="30"/>
      <c r="Q25" s="29"/>
      <c r="R25" s="29"/>
      <c r="S25" s="31"/>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59">
        <f t="shared" si="1"/>
        <v>0</v>
      </c>
      <c r="BB25" s="59">
        <f t="shared" si="2"/>
        <v>0</v>
      </c>
      <c r="BC25" s="25" t="str">
        <f>SpellNumber(L25,BB25)</f>
        <v>INR Zero Only</v>
      </c>
      <c r="IE25" s="27">
        <v>1.02</v>
      </c>
      <c r="IF25" s="27" t="s">
        <v>38</v>
      </c>
      <c r="IG25" s="27" t="s">
        <v>39</v>
      </c>
      <c r="IH25" s="27">
        <v>213</v>
      </c>
      <c r="II25" s="27" t="s">
        <v>35</v>
      </c>
    </row>
    <row r="26" spans="1:243" s="26" customFormat="1" ht="81.75" customHeight="1">
      <c r="A26" s="19">
        <v>1.14</v>
      </c>
      <c r="B26" s="66" t="s">
        <v>104</v>
      </c>
      <c r="C26" s="20" t="s">
        <v>60</v>
      </c>
      <c r="D26" s="63">
        <v>100</v>
      </c>
      <c r="E26" s="64" t="s">
        <v>135</v>
      </c>
      <c r="F26" s="63">
        <v>4000</v>
      </c>
      <c r="G26" s="28"/>
      <c r="H26" s="28"/>
      <c r="I26" s="21" t="s">
        <v>36</v>
      </c>
      <c r="J26" s="23">
        <f>IF(I26="Less(-)",-1,1)</f>
        <v>1</v>
      </c>
      <c r="K26" s="24" t="s">
        <v>46</v>
      </c>
      <c r="L26" s="24" t="s">
        <v>7</v>
      </c>
      <c r="M26" s="61"/>
      <c r="N26" s="61"/>
      <c r="O26" s="29"/>
      <c r="P26" s="30"/>
      <c r="Q26" s="29"/>
      <c r="R26" s="29"/>
      <c r="S26" s="31"/>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59">
        <f t="shared" si="1"/>
        <v>0</v>
      </c>
      <c r="BB26" s="59">
        <f t="shared" si="2"/>
        <v>0</v>
      </c>
      <c r="BC26" s="25" t="str">
        <f>SpellNumber(L26,BB26)</f>
        <v>INR Zero Only</v>
      </c>
      <c r="IE26" s="27">
        <v>2</v>
      </c>
      <c r="IF26" s="27" t="s">
        <v>33</v>
      </c>
      <c r="IG26" s="27" t="s">
        <v>40</v>
      </c>
      <c r="IH26" s="27">
        <v>10</v>
      </c>
      <c r="II26" s="27" t="s">
        <v>35</v>
      </c>
    </row>
    <row r="27" spans="1:243" s="26" customFormat="1" ht="112.5" customHeight="1">
      <c r="A27" s="19">
        <v>1.15</v>
      </c>
      <c r="B27" s="66" t="s">
        <v>105</v>
      </c>
      <c r="C27" s="20" t="s">
        <v>61</v>
      </c>
      <c r="D27" s="63">
        <v>1152</v>
      </c>
      <c r="E27" s="64" t="s">
        <v>135</v>
      </c>
      <c r="F27" s="63">
        <v>900</v>
      </c>
      <c r="G27" s="28"/>
      <c r="H27" s="22"/>
      <c r="I27" s="21" t="s">
        <v>36</v>
      </c>
      <c r="J27" s="23">
        <f aca="true" t="shared" si="4" ref="J27:J37">IF(I27="Less(-)",-1,1)</f>
        <v>1</v>
      </c>
      <c r="K27" s="24" t="s">
        <v>46</v>
      </c>
      <c r="L27" s="24" t="s">
        <v>7</v>
      </c>
      <c r="M27" s="61"/>
      <c r="N27" s="61"/>
      <c r="O27" s="29"/>
      <c r="P27" s="30"/>
      <c r="Q27" s="29"/>
      <c r="R27" s="29"/>
      <c r="S27" s="31"/>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59">
        <f t="shared" si="1"/>
        <v>0</v>
      </c>
      <c r="BB27" s="59">
        <f>BA27+SUM(N27:AZ27)</f>
        <v>0</v>
      </c>
      <c r="BC27" s="25" t="str">
        <f>SpellNumber(L27,BB27)</f>
        <v>INR Zero Only</v>
      </c>
      <c r="IE27" s="27">
        <v>1.01</v>
      </c>
      <c r="IF27" s="27" t="s">
        <v>37</v>
      </c>
      <c r="IG27" s="27" t="s">
        <v>34</v>
      </c>
      <c r="IH27" s="27">
        <v>123.223</v>
      </c>
      <c r="II27" s="27" t="s">
        <v>35</v>
      </c>
    </row>
    <row r="28" spans="1:243" s="26" customFormat="1" ht="93.75" customHeight="1">
      <c r="A28" s="19">
        <v>1.16</v>
      </c>
      <c r="B28" s="66" t="s">
        <v>106</v>
      </c>
      <c r="C28" s="20" t="s">
        <v>62</v>
      </c>
      <c r="D28" s="63">
        <v>76.32</v>
      </c>
      <c r="E28" s="65" t="s">
        <v>135</v>
      </c>
      <c r="F28" s="63">
        <v>1500</v>
      </c>
      <c r="G28" s="28"/>
      <c r="H28" s="28"/>
      <c r="I28" s="21" t="s">
        <v>36</v>
      </c>
      <c r="J28" s="23">
        <f t="shared" si="4"/>
        <v>1</v>
      </c>
      <c r="K28" s="24" t="s">
        <v>46</v>
      </c>
      <c r="L28" s="24" t="s">
        <v>7</v>
      </c>
      <c r="M28" s="61"/>
      <c r="N28" s="61"/>
      <c r="O28" s="29"/>
      <c r="P28" s="30"/>
      <c r="Q28" s="29"/>
      <c r="R28" s="29"/>
      <c r="S28" s="31"/>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59">
        <f t="shared" si="1"/>
        <v>0</v>
      </c>
      <c r="BB28" s="59">
        <f aca="true" t="shared" si="5" ref="BB28:BB40">BA28+SUM(N28:AZ28)</f>
        <v>0</v>
      </c>
      <c r="BC28" s="25" t="str">
        <f aca="true" t="shared" si="6" ref="BC28:BC37">SpellNumber(L28,BB28)</f>
        <v>INR Zero Only</v>
      </c>
      <c r="IE28" s="27">
        <v>1.02</v>
      </c>
      <c r="IF28" s="27" t="s">
        <v>38</v>
      </c>
      <c r="IG28" s="27" t="s">
        <v>39</v>
      </c>
      <c r="IH28" s="27">
        <v>213</v>
      </c>
      <c r="II28" s="27" t="s">
        <v>35</v>
      </c>
    </row>
    <row r="29" spans="1:243" s="26" customFormat="1" ht="107.25" customHeight="1">
      <c r="A29" s="19">
        <v>1.17</v>
      </c>
      <c r="B29" s="66" t="s">
        <v>107</v>
      </c>
      <c r="C29" s="20" t="s">
        <v>63</v>
      </c>
      <c r="D29" s="63">
        <v>264.67</v>
      </c>
      <c r="E29" s="65" t="s">
        <v>135</v>
      </c>
      <c r="F29" s="63">
        <v>1500</v>
      </c>
      <c r="G29" s="28"/>
      <c r="H29" s="28"/>
      <c r="I29" s="21" t="s">
        <v>36</v>
      </c>
      <c r="J29" s="23">
        <f t="shared" si="4"/>
        <v>1</v>
      </c>
      <c r="K29" s="24" t="s">
        <v>46</v>
      </c>
      <c r="L29" s="24" t="s">
        <v>7</v>
      </c>
      <c r="M29" s="61"/>
      <c r="N29" s="61"/>
      <c r="O29" s="29"/>
      <c r="P29" s="30"/>
      <c r="Q29" s="29"/>
      <c r="R29" s="29"/>
      <c r="S29" s="31"/>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59">
        <f t="shared" si="1"/>
        <v>0</v>
      </c>
      <c r="BB29" s="59">
        <f t="shared" si="5"/>
        <v>0</v>
      </c>
      <c r="BC29" s="25" t="str">
        <f t="shared" si="6"/>
        <v>INR Zero Only</v>
      </c>
      <c r="IE29" s="27">
        <v>2</v>
      </c>
      <c r="IF29" s="27" t="s">
        <v>33</v>
      </c>
      <c r="IG29" s="27" t="s">
        <v>40</v>
      </c>
      <c r="IH29" s="27">
        <v>10</v>
      </c>
      <c r="II29" s="27" t="s">
        <v>35</v>
      </c>
    </row>
    <row r="30" spans="1:243" s="26" customFormat="1" ht="81.75" customHeight="1">
      <c r="A30" s="19">
        <v>1.18</v>
      </c>
      <c r="B30" s="66" t="s">
        <v>108</v>
      </c>
      <c r="C30" s="20" t="s">
        <v>64</v>
      </c>
      <c r="D30" s="63">
        <v>319</v>
      </c>
      <c r="E30" s="65" t="s">
        <v>135</v>
      </c>
      <c r="F30" s="63">
        <v>166.85</v>
      </c>
      <c r="G30" s="28"/>
      <c r="H30" s="28"/>
      <c r="I30" s="21" t="s">
        <v>36</v>
      </c>
      <c r="J30" s="23">
        <f t="shared" si="4"/>
        <v>1</v>
      </c>
      <c r="K30" s="24" t="s">
        <v>46</v>
      </c>
      <c r="L30" s="24" t="s">
        <v>7</v>
      </c>
      <c r="M30" s="61"/>
      <c r="N30" s="61"/>
      <c r="O30" s="29"/>
      <c r="P30" s="30"/>
      <c r="Q30" s="29"/>
      <c r="R30" s="29"/>
      <c r="S30" s="31"/>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59">
        <f t="shared" si="1"/>
        <v>0</v>
      </c>
      <c r="BB30" s="59">
        <f t="shared" si="5"/>
        <v>0</v>
      </c>
      <c r="BC30" s="25" t="str">
        <f t="shared" si="6"/>
        <v>INR Zero Only</v>
      </c>
      <c r="IE30" s="27">
        <v>3</v>
      </c>
      <c r="IF30" s="27" t="s">
        <v>41</v>
      </c>
      <c r="IG30" s="27" t="s">
        <v>42</v>
      </c>
      <c r="IH30" s="27">
        <v>10</v>
      </c>
      <c r="II30" s="27" t="s">
        <v>35</v>
      </c>
    </row>
    <row r="31" spans="1:243" s="26" customFormat="1" ht="81.75" customHeight="1">
      <c r="A31" s="19">
        <v>1.19</v>
      </c>
      <c r="B31" s="66" t="s">
        <v>109</v>
      </c>
      <c r="C31" s="20" t="s">
        <v>65</v>
      </c>
      <c r="D31" s="63">
        <v>10</v>
      </c>
      <c r="E31" s="64" t="s">
        <v>35</v>
      </c>
      <c r="F31" s="63">
        <v>10000</v>
      </c>
      <c r="G31" s="28"/>
      <c r="H31" s="28"/>
      <c r="I31" s="21" t="s">
        <v>36</v>
      </c>
      <c r="J31" s="23">
        <f t="shared" si="4"/>
        <v>1</v>
      </c>
      <c r="K31" s="24" t="s">
        <v>46</v>
      </c>
      <c r="L31" s="24" t="s">
        <v>7</v>
      </c>
      <c r="M31" s="61"/>
      <c r="N31" s="61"/>
      <c r="O31" s="29"/>
      <c r="P31" s="30"/>
      <c r="Q31" s="29"/>
      <c r="R31" s="29"/>
      <c r="S31" s="31"/>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59">
        <f t="shared" si="1"/>
        <v>0</v>
      </c>
      <c r="BB31" s="59">
        <f t="shared" si="5"/>
        <v>0</v>
      </c>
      <c r="BC31" s="25" t="str">
        <f t="shared" si="6"/>
        <v>INR Zero Only</v>
      </c>
      <c r="IE31" s="27">
        <v>1.01</v>
      </c>
      <c r="IF31" s="27" t="s">
        <v>37</v>
      </c>
      <c r="IG31" s="27" t="s">
        <v>34</v>
      </c>
      <c r="IH31" s="27">
        <v>123.223</v>
      </c>
      <c r="II31" s="27" t="s">
        <v>35</v>
      </c>
    </row>
    <row r="32" spans="1:243" s="26" customFormat="1" ht="81.75" customHeight="1">
      <c r="A32" s="19">
        <v>1.2</v>
      </c>
      <c r="B32" s="67" t="s">
        <v>110</v>
      </c>
      <c r="C32" s="20" t="s">
        <v>66</v>
      </c>
      <c r="D32" s="63">
        <v>4</v>
      </c>
      <c r="E32" s="64" t="s">
        <v>35</v>
      </c>
      <c r="F32" s="63">
        <v>30000</v>
      </c>
      <c r="G32" s="28"/>
      <c r="H32" s="28"/>
      <c r="I32" s="21" t="s">
        <v>36</v>
      </c>
      <c r="J32" s="23">
        <f t="shared" si="4"/>
        <v>1</v>
      </c>
      <c r="K32" s="24" t="s">
        <v>46</v>
      </c>
      <c r="L32" s="24" t="s">
        <v>7</v>
      </c>
      <c r="M32" s="61"/>
      <c r="N32" s="61"/>
      <c r="O32" s="29"/>
      <c r="P32" s="30"/>
      <c r="Q32" s="29"/>
      <c r="R32" s="29"/>
      <c r="S32" s="31"/>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3"/>
      <c r="AV32" s="32"/>
      <c r="AW32" s="32"/>
      <c r="AX32" s="32"/>
      <c r="AY32" s="32"/>
      <c r="AZ32" s="32"/>
      <c r="BA32" s="59">
        <f t="shared" si="1"/>
        <v>0</v>
      </c>
      <c r="BB32" s="59">
        <f t="shared" si="5"/>
        <v>0</v>
      </c>
      <c r="BC32" s="25" t="str">
        <f t="shared" si="6"/>
        <v>INR Zero Only</v>
      </c>
      <c r="IE32" s="27">
        <v>1.02</v>
      </c>
      <c r="IF32" s="27" t="s">
        <v>38</v>
      </c>
      <c r="IG32" s="27" t="s">
        <v>39</v>
      </c>
      <c r="IH32" s="27">
        <v>213</v>
      </c>
      <c r="II32" s="27" t="s">
        <v>35</v>
      </c>
    </row>
    <row r="33" spans="1:243" s="26" customFormat="1" ht="81.75" customHeight="1">
      <c r="A33" s="19">
        <v>1.21</v>
      </c>
      <c r="B33" s="67" t="s">
        <v>111</v>
      </c>
      <c r="C33" s="20" t="s">
        <v>67</v>
      </c>
      <c r="D33" s="63">
        <v>1</v>
      </c>
      <c r="E33" s="64" t="s">
        <v>35</v>
      </c>
      <c r="F33" s="63">
        <v>50000</v>
      </c>
      <c r="G33" s="28"/>
      <c r="H33" s="28"/>
      <c r="I33" s="21" t="s">
        <v>36</v>
      </c>
      <c r="J33" s="23">
        <f t="shared" si="4"/>
        <v>1</v>
      </c>
      <c r="K33" s="24" t="s">
        <v>46</v>
      </c>
      <c r="L33" s="24" t="s">
        <v>7</v>
      </c>
      <c r="M33" s="61"/>
      <c r="N33" s="61"/>
      <c r="O33" s="29"/>
      <c r="P33" s="30"/>
      <c r="Q33" s="29"/>
      <c r="R33" s="29"/>
      <c r="S33" s="31"/>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59">
        <f t="shared" si="1"/>
        <v>0</v>
      </c>
      <c r="BB33" s="59">
        <f t="shared" si="5"/>
        <v>0</v>
      </c>
      <c r="BC33" s="25" t="str">
        <f t="shared" si="6"/>
        <v>INR Zero Only</v>
      </c>
      <c r="IE33" s="27">
        <v>2</v>
      </c>
      <c r="IF33" s="27" t="s">
        <v>33</v>
      </c>
      <c r="IG33" s="27" t="s">
        <v>40</v>
      </c>
      <c r="IH33" s="27">
        <v>10</v>
      </c>
      <c r="II33" s="27" t="s">
        <v>35</v>
      </c>
    </row>
    <row r="34" spans="1:243" s="26" customFormat="1" ht="81.75" customHeight="1">
      <c r="A34" s="19">
        <v>1.22</v>
      </c>
      <c r="B34" s="67" t="s">
        <v>112</v>
      </c>
      <c r="C34" s="20" t="s">
        <v>68</v>
      </c>
      <c r="D34" s="63">
        <v>60</v>
      </c>
      <c r="E34" s="64" t="s">
        <v>35</v>
      </c>
      <c r="F34" s="63">
        <v>8000</v>
      </c>
      <c r="G34" s="28"/>
      <c r="H34" s="28"/>
      <c r="I34" s="21" t="s">
        <v>36</v>
      </c>
      <c r="J34" s="23">
        <f t="shared" si="4"/>
        <v>1</v>
      </c>
      <c r="K34" s="24" t="s">
        <v>46</v>
      </c>
      <c r="L34" s="24" t="s">
        <v>7</v>
      </c>
      <c r="M34" s="61"/>
      <c r="N34" s="61"/>
      <c r="O34" s="29"/>
      <c r="P34" s="30"/>
      <c r="Q34" s="29"/>
      <c r="R34" s="29"/>
      <c r="S34" s="31"/>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59">
        <f t="shared" si="1"/>
        <v>0</v>
      </c>
      <c r="BB34" s="59">
        <f t="shared" si="5"/>
        <v>0</v>
      </c>
      <c r="BC34" s="25" t="str">
        <f t="shared" si="6"/>
        <v>INR Zero Only</v>
      </c>
      <c r="IE34" s="27">
        <v>3</v>
      </c>
      <c r="IF34" s="27" t="s">
        <v>41</v>
      </c>
      <c r="IG34" s="27" t="s">
        <v>42</v>
      </c>
      <c r="IH34" s="27">
        <v>10</v>
      </c>
      <c r="II34" s="27" t="s">
        <v>35</v>
      </c>
    </row>
    <row r="35" spans="1:243" s="26" customFormat="1" ht="81.75" customHeight="1">
      <c r="A35" s="19">
        <v>1.23</v>
      </c>
      <c r="B35" s="67" t="s">
        <v>113</v>
      </c>
      <c r="C35" s="20" t="s">
        <v>69</v>
      </c>
      <c r="D35" s="63">
        <v>1</v>
      </c>
      <c r="E35" s="64" t="s">
        <v>35</v>
      </c>
      <c r="F35" s="63">
        <v>100000</v>
      </c>
      <c r="G35" s="28"/>
      <c r="H35" s="28"/>
      <c r="I35" s="21" t="s">
        <v>36</v>
      </c>
      <c r="J35" s="23">
        <f t="shared" si="4"/>
        <v>1</v>
      </c>
      <c r="K35" s="24" t="s">
        <v>46</v>
      </c>
      <c r="L35" s="24" t="s">
        <v>7</v>
      </c>
      <c r="M35" s="61"/>
      <c r="N35" s="61"/>
      <c r="O35" s="29"/>
      <c r="P35" s="30"/>
      <c r="Q35" s="29"/>
      <c r="R35" s="29"/>
      <c r="S35" s="31"/>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59">
        <f t="shared" si="1"/>
        <v>0</v>
      </c>
      <c r="BB35" s="59">
        <f t="shared" si="5"/>
        <v>0</v>
      </c>
      <c r="BC35" s="25" t="str">
        <f t="shared" si="6"/>
        <v>INR Zero Only</v>
      </c>
      <c r="IE35" s="27">
        <v>1.01</v>
      </c>
      <c r="IF35" s="27" t="s">
        <v>37</v>
      </c>
      <c r="IG35" s="27" t="s">
        <v>34</v>
      </c>
      <c r="IH35" s="27">
        <v>123.223</v>
      </c>
      <c r="II35" s="27" t="s">
        <v>35</v>
      </c>
    </row>
    <row r="36" spans="1:243" s="26" customFormat="1" ht="138.75" customHeight="1">
      <c r="A36" s="19">
        <v>1.24</v>
      </c>
      <c r="B36" s="67" t="s">
        <v>114</v>
      </c>
      <c r="C36" s="20" t="s">
        <v>70</v>
      </c>
      <c r="D36" s="63">
        <v>1</v>
      </c>
      <c r="E36" s="64" t="s">
        <v>35</v>
      </c>
      <c r="F36" s="63">
        <v>125000</v>
      </c>
      <c r="G36" s="28"/>
      <c r="H36" s="28"/>
      <c r="I36" s="21" t="s">
        <v>36</v>
      </c>
      <c r="J36" s="23">
        <f t="shared" si="4"/>
        <v>1</v>
      </c>
      <c r="K36" s="24" t="s">
        <v>46</v>
      </c>
      <c r="L36" s="24" t="s">
        <v>7</v>
      </c>
      <c r="M36" s="61"/>
      <c r="N36" s="61"/>
      <c r="O36" s="29"/>
      <c r="P36" s="30"/>
      <c r="Q36" s="29"/>
      <c r="R36" s="29"/>
      <c r="S36" s="31"/>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59">
        <f t="shared" si="1"/>
        <v>0</v>
      </c>
      <c r="BB36" s="59">
        <f t="shared" si="5"/>
        <v>0</v>
      </c>
      <c r="BC36" s="25" t="str">
        <f t="shared" si="6"/>
        <v>INR Zero Only</v>
      </c>
      <c r="IE36" s="27">
        <v>1.02</v>
      </c>
      <c r="IF36" s="27" t="s">
        <v>38</v>
      </c>
      <c r="IG36" s="27" t="s">
        <v>39</v>
      </c>
      <c r="IH36" s="27">
        <v>213</v>
      </c>
      <c r="II36" s="27" t="s">
        <v>35</v>
      </c>
    </row>
    <row r="37" spans="1:243" s="26" customFormat="1" ht="131.25" customHeight="1">
      <c r="A37" s="19">
        <v>1.25</v>
      </c>
      <c r="B37" s="67" t="s">
        <v>115</v>
      </c>
      <c r="C37" s="20" t="s">
        <v>71</v>
      </c>
      <c r="D37" s="63">
        <v>2</v>
      </c>
      <c r="E37" s="64" t="s">
        <v>35</v>
      </c>
      <c r="F37" s="63">
        <v>125000</v>
      </c>
      <c r="G37" s="28"/>
      <c r="H37" s="28"/>
      <c r="I37" s="21" t="s">
        <v>36</v>
      </c>
      <c r="J37" s="23">
        <f t="shared" si="4"/>
        <v>1</v>
      </c>
      <c r="K37" s="24" t="s">
        <v>46</v>
      </c>
      <c r="L37" s="24" t="s">
        <v>7</v>
      </c>
      <c r="M37" s="61"/>
      <c r="N37" s="61"/>
      <c r="O37" s="29"/>
      <c r="P37" s="30"/>
      <c r="Q37" s="29"/>
      <c r="R37" s="29"/>
      <c r="S37" s="31"/>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59">
        <f t="shared" si="1"/>
        <v>0</v>
      </c>
      <c r="BB37" s="59">
        <f t="shared" si="5"/>
        <v>0</v>
      </c>
      <c r="BC37" s="25" t="str">
        <f t="shared" si="6"/>
        <v>INR Zero Only</v>
      </c>
      <c r="IE37" s="27">
        <v>2</v>
      </c>
      <c r="IF37" s="27" t="s">
        <v>33</v>
      </c>
      <c r="IG37" s="27" t="s">
        <v>40</v>
      </c>
      <c r="IH37" s="27">
        <v>10</v>
      </c>
      <c r="II37" s="27" t="s">
        <v>35</v>
      </c>
    </row>
    <row r="38" spans="1:243" s="26" customFormat="1" ht="81.75" customHeight="1">
      <c r="A38" s="19">
        <v>1.26</v>
      </c>
      <c r="B38" s="67" t="s">
        <v>116</v>
      </c>
      <c r="C38" s="20" t="s">
        <v>72</v>
      </c>
      <c r="D38" s="63">
        <v>1028.1</v>
      </c>
      <c r="E38" s="65" t="s">
        <v>135</v>
      </c>
      <c r="F38" s="63">
        <v>1600</v>
      </c>
      <c r="G38" s="28"/>
      <c r="H38" s="28"/>
      <c r="I38" s="21" t="s">
        <v>36</v>
      </c>
      <c r="J38" s="23">
        <f>IF(I38="Less(-)",-1,1)</f>
        <v>1</v>
      </c>
      <c r="K38" s="24" t="s">
        <v>46</v>
      </c>
      <c r="L38" s="24" t="s">
        <v>7</v>
      </c>
      <c r="M38" s="61"/>
      <c r="N38" s="61"/>
      <c r="O38" s="29"/>
      <c r="P38" s="30"/>
      <c r="Q38" s="29"/>
      <c r="R38" s="29"/>
      <c r="S38" s="31"/>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59">
        <f t="shared" si="1"/>
        <v>0</v>
      </c>
      <c r="BB38" s="59">
        <f t="shared" si="5"/>
        <v>0</v>
      </c>
      <c r="BC38" s="25" t="str">
        <f>SpellNumber(L38,BB38)</f>
        <v>INR Zero Only</v>
      </c>
      <c r="IE38" s="27">
        <v>1.01</v>
      </c>
      <c r="IF38" s="27" t="s">
        <v>37</v>
      </c>
      <c r="IG38" s="27" t="s">
        <v>34</v>
      </c>
      <c r="IH38" s="27">
        <v>123.223</v>
      </c>
      <c r="II38" s="27" t="s">
        <v>35</v>
      </c>
    </row>
    <row r="39" spans="1:243" s="26" customFormat="1" ht="81.75" customHeight="1">
      <c r="A39" s="19">
        <v>1.27</v>
      </c>
      <c r="B39" s="67" t="s">
        <v>117</v>
      </c>
      <c r="C39" s="20" t="s">
        <v>73</v>
      </c>
      <c r="D39" s="63">
        <v>4</v>
      </c>
      <c r="E39" s="64" t="s">
        <v>35</v>
      </c>
      <c r="F39" s="63">
        <v>20000</v>
      </c>
      <c r="G39" s="28"/>
      <c r="H39" s="28"/>
      <c r="I39" s="21" t="s">
        <v>36</v>
      </c>
      <c r="J39" s="23">
        <f>IF(I39="Less(-)",-1,1)</f>
        <v>1</v>
      </c>
      <c r="K39" s="24" t="s">
        <v>46</v>
      </c>
      <c r="L39" s="24" t="s">
        <v>7</v>
      </c>
      <c r="M39" s="61"/>
      <c r="N39" s="61"/>
      <c r="O39" s="29"/>
      <c r="P39" s="30"/>
      <c r="Q39" s="29"/>
      <c r="R39" s="29"/>
      <c r="S39" s="31"/>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59">
        <f t="shared" si="1"/>
        <v>0</v>
      </c>
      <c r="BB39" s="59">
        <f t="shared" si="5"/>
        <v>0</v>
      </c>
      <c r="BC39" s="25" t="str">
        <f>SpellNumber(L39,BB39)</f>
        <v>INR Zero Only</v>
      </c>
      <c r="IE39" s="27">
        <v>1.02</v>
      </c>
      <c r="IF39" s="27" t="s">
        <v>38</v>
      </c>
      <c r="IG39" s="27" t="s">
        <v>39</v>
      </c>
      <c r="IH39" s="27">
        <v>213</v>
      </c>
      <c r="II39" s="27" t="s">
        <v>35</v>
      </c>
    </row>
    <row r="40" spans="1:243" s="26" customFormat="1" ht="90" customHeight="1">
      <c r="A40" s="19">
        <v>1.28</v>
      </c>
      <c r="B40" s="67" t="s">
        <v>118</v>
      </c>
      <c r="C40" s="20" t="s">
        <v>74</v>
      </c>
      <c r="D40" s="63">
        <v>5</v>
      </c>
      <c r="E40" s="64" t="s">
        <v>35</v>
      </c>
      <c r="F40" s="63">
        <v>60000</v>
      </c>
      <c r="G40" s="28"/>
      <c r="H40" s="28"/>
      <c r="I40" s="21" t="s">
        <v>36</v>
      </c>
      <c r="J40" s="23">
        <f>IF(I40="Less(-)",-1,1)</f>
        <v>1</v>
      </c>
      <c r="K40" s="24" t="s">
        <v>46</v>
      </c>
      <c r="L40" s="24" t="s">
        <v>7</v>
      </c>
      <c r="M40" s="61"/>
      <c r="N40" s="61"/>
      <c r="O40" s="29"/>
      <c r="P40" s="30"/>
      <c r="Q40" s="29"/>
      <c r="R40" s="29"/>
      <c r="S40" s="31"/>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59">
        <f t="shared" si="1"/>
        <v>0</v>
      </c>
      <c r="BB40" s="59">
        <f t="shared" si="5"/>
        <v>0</v>
      </c>
      <c r="BC40" s="25" t="str">
        <f>SpellNumber(L40,BB40)</f>
        <v>INR Zero Only</v>
      </c>
      <c r="IE40" s="27">
        <v>2</v>
      </c>
      <c r="IF40" s="27" t="s">
        <v>33</v>
      </c>
      <c r="IG40" s="27" t="s">
        <v>40</v>
      </c>
      <c r="IH40" s="27">
        <v>10</v>
      </c>
      <c r="II40" s="27" t="s">
        <v>35</v>
      </c>
    </row>
    <row r="41" spans="1:243" s="26" customFormat="1" ht="81.75" customHeight="1">
      <c r="A41" s="19">
        <v>1.29</v>
      </c>
      <c r="B41" s="67" t="s">
        <v>119</v>
      </c>
      <c r="C41" s="20" t="s">
        <v>75</v>
      </c>
      <c r="D41" s="63">
        <v>200</v>
      </c>
      <c r="E41" s="64" t="s">
        <v>133</v>
      </c>
      <c r="F41" s="63">
        <v>7000</v>
      </c>
      <c r="G41" s="28"/>
      <c r="H41" s="22"/>
      <c r="I41" s="21" t="s">
        <v>36</v>
      </c>
      <c r="J41" s="23">
        <f aca="true" t="shared" si="7" ref="J41:J51">IF(I41="Less(-)",-1,1)</f>
        <v>1</v>
      </c>
      <c r="K41" s="24" t="s">
        <v>46</v>
      </c>
      <c r="L41" s="24" t="s">
        <v>7</v>
      </c>
      <c r="M41" s="61"/>
      <c r="N41" s="61"/>
      <c r="O41" s="29"/>
      <c r="P41" s="30"/>
      <c r="Q41" s="29"/>
      <c r="R41" s="29"/>
      <c r="S41" s="31"/>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59">
        <f t="shared" si="1"/>
        <v>0</v>
      </c>
      <c r="BB41" s="59">
        <f>BA41+SUM(N41:AZ41)</f>
        <v>0</v>
      </c>
      <c r="BC41" s="25" t="str">
        <f>SpellNumber(L41,BB41)</f>
        <v>INR Zero Only</v>
      </c>
      <c r="IE41" s="27">
        <v>1.01</v>
      </c>
      <c r="IF41" s="27" t="s">
        <v>37</v>
      </c>
      <c r="IG41" s="27" t="s">
        <v>34</v>
      </c>
      <c r="IH41" s="27">
        <v>123.223</v>
      </c>
      <c r="II41" s="27" t="s">
        <v>35</v>
      </c>
    </row>
    <row r="42" spans="1:243" s="26" customFormat="1" ht="81.75" customHeight="1">
      <c r="A42" s="19">
        <v>1.3</v>
      </c>
      <c r="B42" s="68" t="s">
        <v>120</v>
      </c>
      <c r="C42" s="20" t="s">
        <v>76</v>
      </c>
      <c r="D42" s="63">
        <v>5</v>
      </c>
      <c r="E42" s="64" t="s">
        <v>35</v>
      </c>
      <c r="F42" s="63">
        <v>33000</v>
      </c>
      <c r="G42" s="28"/>
      <c r="H42" s="28"/>
      <c r="I42" s="21" t="s">
        <v>36</v>
      </c>
      <c r="J42" s="23">
        <f t="shared" si="7"/>
        <v>1</v>
      </c>
      <c r="K42" s="24" t="s">
        <v>46</v>
      </c>
      <c r="L42" s="24" t="s">
        <v>7</v>
      </c>
      <c r="M42" s="61"/>
      <c r="N42" s="61"/>
      <c r="O42" s="29"/>
      <c r="P42" s="30"/>
      <c r="Q42" s="29"/>
      <c r="R42" s="29"/>
      <c r="S42" s="31"/>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59">
        <f t="shared" si="1"/>
        <v>0</v>
      </c>
      <c r="BB42" s="59">
        <f aca="true" t="shared" si="8" ref="BB42:BB54">BA42+SUM(N42:AZ42)</f>
        <v>0</v>
      </c>
      <c r="BC42" s="25" t="str">
        <f aca="true" t="shared" si="9" ref="BC42:BC51">SpellNumber(L42,BB42)</f>
        <v>INR Zero Only</v>
      </c>
      <c r="IE42" s="27">
        <v>1.02</v>
      </c>
      <c r="IF42" s="27" t="s">
        <v>38</v>
      </c>
      <c r="IG42" s="27" t="s">
        <v>39</v>
      </c>
      <c r="IH42" s="27">
        <v>213</v>
      </c>
      <c r="II42" s="27" t="s">
        <v>35</v>
      </c>
    </row>
    <row r="43" spans="1:243" s="26" customFormat="1" ht="81.75" customHeight="1">
      <c r="A43" s="19">
        <v>1.31</v>
      </c>
      <c r="B43" s="68" t="s">
        <v>121</v>
      </c>
      <c r="C43" s="20" t="s">
        <v>77</v>
      </c>
      <c r="D43" s="63">
        <v>5</v>
      </c>
      <c r="E43" s="64" t="s">
        <v>35</v>
      </c>
      <c r="F43" s="63">
        <v>50000</v>
      </c>
      <c r="G43" s="28"/>
      <c r="H43" s="28"/>
      <c r="I43" s="21" t="s">
        <v>36</v>
      </c>
      <c r="J43" s="23">
        <f t="shared" si="7"/>
        <v>1</v>
      </c>
      <c r="K43" s="24" t="s">
        <v>46</v>
      </c>
      <c r="L43" s="24" t="s">
        <v>7</v>
      </c>
      <c r="M43" s="61"/>
      <c r="N43" s="61"/>
      <c r="O43" s="29"/>
      <c r="P43" s="30"/>
      <c r="Q43" s="29"/>
      <c r="R43" s="29"/>
      <c r="S43" s="31"/>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59">
        <f t="shared" si="1"/>
        <v>0</v>
      </c>
      <c r="BB43" s="59">
        <f t="shared" si="8"/>
        <v>0</v>
      </c>
      <c r="BC43" s="25" t="str">
        <f t="shared" si="9"/>
        <v>INR Zero Only</v>
      </c>
      <c r="IE43" s="27">
        <v>2</v>
      </c>
      <c r="IF43" s="27" t="s">
        <v>33</v>
      </c>
      <c r="IG43" s="27" t="s">
        <v>40</v>
      </c>
      <c r="IH43" s="27">
        <v>10</v>
      </c>
      <c r="II43" s="27" t="s">
        <v>35</v>
      </c>
    </row>
    <row r="44" spans="1:243" s="26" customFormat="1" ht="81.75" customHeight="1">
      <c r="A44" s="19">
        <v>1.32</v>
      </c>
      <c r="B44" s="68" t="s">
        <v>122</v>
      </c>
      <c r="C44" s="20" t="s">
        <v>78</v>
      </c>
      <c r="D44" s="63">
        <v>2</v>
      </c>
      <c r="E44" s="64" t="s">
        <v>35</v>
      </c>
      <c r="F44" s="63">
        <v>30000</v>
      </c>
      <c r="G44" s="28"/>
      <c r="H44" s="28"/>
      <c r="I44" s="21" t="s">
        <v>36</v>
      </c>
      <c r="J44" s="23">
        <f t="shared" si="7"/>
        <v>1</v>
      </c>
      <c r="K44" s="24" t="s">
        <v>46</v>
      </c>
      <c r="L44" s="24" t="s">
        <v>7</v>
      </c>
      <c r="M44" s="61"/>
      <c r="N44" s="61"/>
      <c r="O44" s="29"/>
      <c r="P44" s="30"/>
      <c r="Q44" s="29"/>
      <c r="R44" s="29"/>
      <c r="S44" s="31"/>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59">
        <f t="shared" si="1"/>
        <v>0</v>
      </c>
      <c r="BB44" s="59">
        <f t="shared" si="8"/>
        <v>0</v>
      </c>
      <c r="BC44" s="25" t="str">
        <f t="shared" si="9"/>
        <v>INR Zero Only</v>
      </c>
      <c r="IE44" s="27">
        <v>3</v>
      </c>
      <c r="IF44" s="27" t="s">
        <v>41</v>
      </c>
      <c r="IG44" s="27" t="s">
        <v>42</v>
      </c>
      <c r="IH44" s="27">
        <v>10</v>
      </c>
      <c r="II44" s="27" t="s">
        <v>35</v>
      </c>
    </row>
    <row r="45" spans="1:243" s="26" customFormat="1" ht="81.75" customHeight="1">
      <c r="A45" s="19">
        <v>1.33</v>
      </c>
      <c r="B45" s="69" t="s">
        <v>123</v>
      </c>
      <c r="C45" s="20" t="s">
        <v>79</v>
      </c>
      <c r="D45" s="63">
        <v>3270.6</v>
      </c>
      <c r="E45" s="64" t="s">
        <v>135</v>
      </c>
      <c r="F45" s="63">
        <v>5500</v>
      </c>
      <c r="G45" s="28"/>
      <c r="H45" s="28"/>
      <c r="I45" s="21" t="s">
        <v>36</v>
      </c>
      <c r="J45" s="23">
        <f t="shared" si="7"/>
        <v>1</v>
      </c>
      <c r="K45" s="24" t="s">
        <v>46</v>
      </c>
      <c r="L45" s="24" t="s">
        <v>7</v>
      </c>
      <c r="M45" s="61"/>
      <c r="N45" s="61"/>
      <c r="O45" s="29"/>
      <c r="P45" s="30"/>
      <c r="Q45" s="29"/>
      <c r="R45" s="29"/>
      <c r="S45" s="31"/>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59">
        <f t="shared" si="1"/>
        <v>0</v>
      </c>
      <c r="BB45" s="59">
        <f t="shared" si="8"/>
        <v>0</v>
      </c>
      <c r="BC45" s="25" t="str">
        <f t="shared" si="9"/>
        <v>INR Zero Only</v>
      </c>
      <c r="IE45" s="27">
        <v>1.01</v>
      </c>
      <c r="IF45" s="27" t="s">
        <v>37</v>
      </c>
      <c r="IG45" s="27" t="s">
        <v>34</v>
      </c>
      <c r="IH45" s="27">
        <v>123.223</v>
      </c>
      <c r="II45" s="27" t="s">
        <v>35</v>
      </c>
    </row>
    <row r="46" spans="1:243" s="26" customFormat="1" ht="81.75" customHeight="1">
      <c r="A46" s="19">
        <v>1.34</v>
      </c>
      <c r="B46" s="68" t="s">
        <v>124</v>
      </c>
      <c r="C46" s="20" t="s">
        <v>80</v>
      </c>
      <c r="D46" s="63">
        <v>675.6</v>
      </c>
      <c r="E46" s="64" t="s">
        <v>135</v>
      </c>
      <c r="F46" s="63">
        <v>3300</v>
      </c>
      <c r="G46" s="28"/>
      <c r="H46" s="28"/>
      <c r="I46" s="21" t="s">
        <v>36</v>
      </c>
      <c r="J46" s="23">
        <f t="shared" si="7"/>
        <v>1</v>
      </c>
      <c r="K46" s="24" t="s">
        <v>46</v>
      </c>
      <c r="L46" s="24" t="s">
        <v>7</v>
      </c>
      <c r="M46" s="61"/>
      <c r="N46" s="61"/>
      <c r="O46" s="29"/>
      <c r="P46" s="30"/>
      <c r="Q46" s="29"/>
      <c r="R46" s="29"/>
      <c r="S46" s="31"/>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3"/>
      <c r="AV46" s="32"/>
      <c r="AW46" s="32"/>
      <c r="AX46" s="32"/>
      <c r="AY46" s="32"/>
      <c r="AZ46" s="32"/>
      <c r="BA46" s="59">
        <f t="shared" si="1"/>
        <v>0</v>
      </c>
      <c r="BB46" s="59">
        <f t="shared" si="8"/>
        <v>0</v>
      </c>
      <c r="BC46" s="25" t="str">
        <f t="shared" si="9"/>
        <v>INR Zero Only</v>
      </c>
      <c r="IE46" s="27">
        <v>1.02</v>
      </c>
      <c r="IF46" s="27" t="s">
        <v>38</v>
      </c>
      <c r="IG46" s="27" t="s">
        <v>39</v>
      </c>
      <c r="IH46" s="27">
        <v>213</v>
      </c>
      <c r="II46" s="27" t="s">
        <v>35</v>
      </c>
    </row>
    <row r="47" spans="1:243" s="26" customFormat="1" ht="81.75" customHeight="1">
      <c r="A47" s="19">
        <v>1.35</v>
      </c>
      <c r="B47" s="69" t="s">
        <v>125</v>
      </c>
      <c r="C47" s="20" t="s">
        <v>81</v>
      </c>
      <c r="D47" s="63">
        <v>9580.4</v>
      </c>
      <c r="E47" s="64" t="s">
        <v>135</v>
      </c>
      <c r="F47" s="63">
        <v>1200</v>
      </c>
      <c r="G47" s="28"/>
      <c r="H47" s="28"/>
      <c r="I47" s="21" t="s">
        <v>36</v>
      </c>
      <c r="J47" s="23">
        <f t="shared" si="7"/>
        <v>1</v>
      </c>
      <c r="K47" s="24" t="s">
        <v>46</v>
      </c>
      <c r="L47" s="24" t="s">
        <v>7</v>
      </c>
      <c r="M47" s="61"/>
      <c r="N47" s="61"/>
      <c r="O47" s="29"/>
      <c r="P47" s="30"/>
      <c r="Q47" s="29"/>
      <c r="R47" s="29"/>
      <c r="S47" s="31"/>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59">
        <f t="shared" si="1"/>
        <v>0</v>
      </c>
      <c r="BB47" s="59">
        <f t="shared" si="8"/>
        <v>0</v>
      </c>
      <c r="BC47" s="25" t="str">
        <f t="shared" si="9"/>
        <v>INR Zero Only</v>
      </c>
      <c r="IE47" s="27">
        <v>2</v>
      </c>
      <c r="IF47" s="27" t="s">
        <v>33</v>
      </c>
      <c r="IG47" s="27" t="s">
        <v>40</v>
      </c>
      <c r="IH47" s="27">
        <v>10</v>
      </c>
      <c r="II47" s="27" t="s">
        <v>35</v>
      </c>
    </row>
    <row r="48" spans="1:243" s="26" customFormat="1" ht="81.75" customHeight="1">
      <c r="A48" s="19">
        <v>1.36</v>
      </c>
      <c r="B48" s="69" t="s">
        <v>126</v>
      </c>
      <c r="C48" s="20" t="s">
        <v>82</v>
      </c>
      <c r="D48" s="63">
        <v>2613.6</v>
      </c>
      <c r="E48" s="64" t="s">
        <v>133</v>
      </c>
      <c r="F48" s="63">
        <v>300</v>
      </c>
      <c r="G48" s="28"/>
      <c r="H48" s="28"/>
      <c r="I48" s="21" t="s">
        <v>36</v>
      </c>
      <c r="J48" s="23">
        <f t="shared" si="7"/>
        <v>1</v>
      </c>
      <c r="K48" s="24" t="s">
        <v>46</v>
      </c>
      <c r="L48" s="24" t="s">
        <v>7</v>
      </c>
      <c r="M48" s="61"/>
      <c r="N48" s="61"/>
      <c r="O48" s="29"/>
      <c r="P48" s="30"/>
      <c r="Q48" s="29"/>
      <c r="R48" s="29"/>
      <c r="S48" s="31"/>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59">
        <f t="shared" si="1"/>
        <v>0</v>
      </c>
      <c r="BB48" s="59">
        <f t="shared" si="8"/>
        <v>0</v>
      </c>
      <c r="BC48" s="25" t="str">
        <f t="shared" si="9"/>
        <v>INR Zero Only</v>
      </c>
      <c r="IE48" s="27">
        <v>3</v>
      </c>
      <c r="IF48" s="27" t="s">
        <v>41</v>
      </c>
      <c r="IG48" s="27" t="s">
        <v>42</v>
      </c>
      <c r="IH48" s="27">
        <v>10</v>
      </c>
      <c r="II48" s="27" t="s">
        <v>35</v>
      </c>
    </row>
    <row r="49" spans="1:243" s="26" customFormat="1" ht="81.75" customHeight="1">
      <c r="A49" s="19">
        <v>1.37</v>
      </c>
      <c r="B49" s="68" t="s">
        <v>127</v>
      </c>
      <c r="C49" s="20" t="s">
        <v>83</v>
      </c>
      <c r="D49" s="63">
        <v>7242.6</v>
      </c>
      <c r="E49" s="64" t="s">
        <v>135</v>
      </c>
      <c r="F49" s="63">
        <v>975</v>
      </c>
      <c r="G49" s="28"/>
      <c r="H49" s="28"/>
      <c r="I49" s="21" t="s">
        <v>36</v>
      </c>
      <c r="J49" s="23">
        <f t="shared" si="7"/>
        <v>1</v>
      </c>
      <c r="K49" s="24" t="s">
        <v>46</v>
      </c>
      <c r="L49" s="24" t="s">
        <v>7</v>
      </c>
      <c r="M49" s="61"/>
      <c r="N49" s="61"/>
      <c r="O49" s="29"/>
      <c r="P49" s="30"/>
      <c r="Q49" s="29"/>
      <c r="R49" s="29"/>
      <c r="S49" s="31"/>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59">
        <f t="shared" si="1"/>
        <v>0</v>
      </c>
      <c r="BB49" s="59">
        <f t="shared" si="8"/>
        <v>0</v>
      </c>
      <c r="BC49" s="25" t="str">
        <f t="shared" si="9"/>
        <v>INR Zero Only</v>
      </c>
      <c r="IE49" s="27">
        <v>1.01</v>
      </c>
      <c r="IF49" s="27" t="s">
        <v>37</v>
      </c>
      <c r="IG49" s="27" t="s">
        <v>34</v>
      </c>
      <c r="IH49" s="27">
        <v>123.223</v>
      </c>
      <c r="II49" s="27" t="s">
        <v>35</v>
      </c>
    </row>
    <row r="50" spans="1:243" s="26" customFormat="1" ht="81.75" customHeight="1">
      <c r="A50" s="19">
        <v>1.38</v>
      </c>
      <c r="B50" s="69" t="s">
        <v>128</v>
      </c>
      <c r="C50" s="20" t="s">
        <v>84</v>
      </c>
      <c r="D50" s="63">
        <v>4621.2</v>
      </c>
      <c r="E50" s="64" t="s">
        <v>135</v>
      </c>
      <c r="F50" s="63">
        <v>300</v>
      </c>
      <c r="G50" s="28"/>
      <c r="H50" s="28"/>
      <c r="I50" s="21" t="s">
        <v>36</v>
      </c>
      <c r="J50" s="23">
        <f t="shared" si="7"/>
        <v>1</v>
      </c>
      <c r="K50" s="24" t="s">
        <v>46</v>
      </c>
      <c r="L50" s="24" t="s">
        <v>7</v>
      </c>
      <c r="M50" s="61"/>
      <c r="N50" s="61"/>
      <c r="O50" s="29"/>
      <c r="P50" s="30"/>
      <c r="Q50" s="29"/>
      <c r="R50" s="29"/>
      <c r="S50" s="31"/>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59">
        <f t="shared" si="1"/>
        <v>0</v>
      </c>
      <c r="BB50" s="59">
        <f t="shared" si="8"/>
        <v>0</v>
      </c>
      <c r="BC50" s="25" t="str">
        <f t="shared" si="9"/>
        <v>INR Zero Only</v>
      </c>
      <c r="IE50" s="27">
        <v>1.02</v>
      </c>
      <c r="IF50" s="27" t="s">
        <v>38</v>
      </c>
      <c r="IG50" s="27" t="s">
        <v>39</v>
      </c>
      <c r="IH50" s="27">
        <v>213</v>
      </c>
      <c r="II50" s="27" t="s">
        <v>35</v>
      </c>
    </row>
    <row r="51" spans="1:243" s="26" customFormat="1" ht="81.75" customHeight="1">
      <c r="A51" s="19">
        <v>1.39</v>
      </c>
      <c r="B51" s="68" t="s">
        <v>129</v>
      </c>
      <c r="C51" s="20" t="s">
        <v>85</v>
      </c>
      <c r="D51" s="63">
        <v>30</v>
      </c>
      <c r="E51" s="64" t="s">
        <v>35</v>
      </c>
      <c r="F51" s="63">
        <v>5000</v>
      </c>
      <c r="G51" s="28"/>
      <c r="H51" s="28"/>
      <c r="I51" s="21" t="s">
        <v>36</v>
      </c>
      <c r="J51" s="23">
        <f t="shared" si="7"/>
        <v>1</v>
      </c>
      <c r="K51" s="24" t="s">
        <v>46</v>
      </c>
      <c r="L51" s="24" t="s">
        <v>7</v>
      </c>
      <c r="M51" s="61"/>
      <c r="N51" s="61"/>
      <c r="O51" s="29"/>
      <c r="P51" s="30"/>
      <c r="Q51" s="29"/>
      <c r="R51" s="29"/>
      <c r="S51" s="31"/>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59">
        <f t="shared" si="1"/>
        <v>0</v>
      </c>
      <c r="BB51" s="59">
        <f t="shared" si="8"/>
        <v>0</v>
      </c>
      <c r="BC51" s="25" t="str">
        <f t="shared" si="9"/>
        <v>INR Zero Only</v>
      </c>
      <c r="IE51" s="27">
        <v>2</v>
      </c>
      <c r="IF51" s="27" t="s">
        <v>33</v>
      </c>
      <c r="IG51" s="27" t="s">
        <v>40</v>
      </c>
      <c r="IH51" s="27">
        <v>10</v>
      </c>
      <c r="II51" s="27" t="s">
        <v>35</v>
      </c>
    </row>
    <row r="52" spans="1:243" s="26" customFormat="1" ht="81.75" customHeight="1">
      <c r="A52" s="19">
        <v>1.4</v>
      </c>
      <c r="B52" s="68" t="s">
        <v>121</v>
      </c>
      <c r="C52" s="20" t="s">
        <v>86</v>
      </c>
      <c r="D52" s="63">
        <v>10</v>
      </c>
      <c r="E52" s="64" t="s">
        <v>35</v>
      </c>
      <c r="F52" s="63">
        <v>50000</v>
      </c>
      <c r="G52" s="28"/>
      <c r="H52" s="28"/>
      <c r="I52" s="21" t="s">
        <v>36</v>
      </c>
      <c r="J52" s="23">
        <f>IF(I52="Less(-)",-1,1)</f>
        <v>1</v>
      </c>
      <c r="K52" s="24" t="s">
        <v>46</v>
      </c>
      <c r="L52" s="24" t="s">
        <v>7</v>
      </c>
      <c r="M52" s="61"/>
      <c r="N52" s="61"/>
      <c r="O52" s="29"/>
      <c r="P52" s="30"/>
      <c r="Q52" s="29"/>
      <c r="R52" s="29"/>
      <c r="S52" s="31"/>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59">
        <f t="shared" si="1"/>
        <v>0</v>
      </c>
      <c r="BB52" s="59">
        <f t="shared" si="8"/>
        <v>0</v>
      </c>
      <c r="BC52" s="25" t="str">
        <f>SpellNumber(L52,BB52)</f>
        <v>INR Zero Only</v>
      </c>
      <c r="IE52" s="27">
        <v>1.01</v>
      </c>
      <c r="IF52" s="27" t="s">
        <v>37</v>
      </c>
      <c r="IG52" s="27" t="s">
        <v>34</v>
      </c>
      <c r="IH52" s="27">
        <v>123.223</v>
      </c>
      <c r="II52" s="27" t="s">
        <v>35</v>
      </c>
    </row>
    <row r="53" spans="1:243" s="26" customFormat="1" ht="81.75" customHeight="1">
      <c r="A53" s="19">
        <v>1.41</v>
      </c>
      <c r="B53" s="69" t="s">
        <v>120</v>
      </c>
      <c r="C53" s="20" t="s">
        <v>87</v>
      </c>
      <c r="D53" s="63">
        <v>10</v>
      </c>
      <c r="E53" s="64" t="s">
        <v>35</v>
      </c>
      <c r="F53" s="63">
        <v>33000</v>
      </c>
      <c r="G53" s="28"/>
      <c r="H53" s="28"/>
      <c r="I53" s="21" t="s">
        <v>36</v>
      </c>
      <c r="J53" s="23">
        <f>IF(I53="Less(-)",-1,1)</f>
        <v>1</v>
      </c>
      <c r="K53" s="24" t="s">
        <v>46</v>
      </c>
      <c r="L53" s="24" t="s">
        <v>7</v>
      </c>
      <c r="M53" s="61"/>
      <c r="N53" s="61"/>
      <c r="O53" s="29"/>
      <c r="P53" s="30"/>
      <c r="Q53" s="29"/>
      <c r="R53" s="29"/>
      <c r="S53" s="31"/>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59">
        <f t="shared" si="1"/>
        <v>0</v>
      </c>
      <c r="BB53" s="59">
        <f t="shared" si="8"/>
        <v>0</v>
      </c>
      <c r="BC53" s="25" t="str">
        <f>SpellNumber(L53,BB53)</f>
        <v>INR Zero Only</v>
      </c>
      <c r="IE53" s="27">
        <v>1.02</v>
      </c>
      <c r="IF53" s="27" t="s">
        <v>38</v>
      </c>
      <c r="IG53" s="27" t="s">
        <v>39</v>
      </c>
      <c r="IH53" s="27">
        <v>213</v>
      </c>
      <c r="II53" s="27" t="s">
        <v>35</v>
      </c>
    </row>
    <row r="54" spans="1:243" s="26" customFormat="1" ht="81.75" customHeight="1">
      <c r="A54" s="19">
        <v>1.42</v>
      </c>
      <c r="B54" s="68" t="s">
        <v>130</v>
      </c>
      <c r="C54" s="20" t="s">
        <v>88</v>
      </c>
      <c r="D54" s="63">
        <v>374.9</v>
      </c>
      <c r="E54" s="64" t="s">
        <v>135</v>
      </c>
      <c r="F54" s="63">
        <v>975</v>
      </c>
      <c r="G54" s="28"/>
      <c r="H54" s="28"/>
      <c r="I54" s="21" t="s">
        <v>36</v>
      </c>
      <c r="J54" s="23">
        <f>IF(I54="Less(-)",-1,1)</f>
        <v>1</v>
      </c>
      <c r="K54" s="24" t="s">
        <v>46</v>
      </c>
      <c r="L54" s="24" t="s">
        <v>7</v>
      </c>
      <c r="M54" s="61"/>
      <c r="N54" s="61"/>
      <c r="O54" s="29"/>
      <c r="P54" s="30"/>
      <c r="Q54" s="29"/>
      <c r="R54" s="29"/>
      <c r="S54" s="31"/>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59">
        <f t="shared" si="1"/>
        <v>0</v>
      </c>
      <c r="BB54" s="59">
        <f t="shared" si="8"/>
        <v>0</v>
      </c>
      <c r="BC54" s="25" t="str">
        <f>SpellNumber(L54,BB54)</f>
        <v>INR Zero Only</v>
      </c>
      <c r="IE54" s="27">
        <v>2</v>
      </c>
      <c r="IF54" s="27" t="s">
        <v>33</v>
      </c>
      <c r="IG54" s="27" t="s">
        <v>40</v>
      </c>
      <c r="IH54" s="27">
        <v>10</v>
      </c>
      <c r="II54" s="27" t="s">
        <v>35</v>
      </c>
    </row>
    <row r="55" spans="1:243" s="26" customFormat="1" ht="81.75" customHeight="1">
      <c r="A55" s="19">
        <v>1.43</v>
      </c>
      <c r="B55" s="68" t="s">
        <v>131</v>
      </c>
      <c r="C55" s="20" t="s">
        <v>89</v>
      </c>
      <c r="D55" s="63">
        <v>105</v>
      </c>
      <c r="E55" s="64" t="s">
        <v>135</v>
      </c>
      <c r="F55" s="63">
        <v>1400</v>
      </c>
      <c r="G55" s="28"/>
      <c r="H55" s="22"/>
      <c r="I55" s="21" t="s">
        <v>36</v>
      </c>
      <c r="J55" s="23">
        <f>IF(I55="Less(-)",-1,1)</f>
        <v>1</v>
      </c>
      <c r="K55" s="24" t="s">
        <v>46</v>
      </c>
      <c r="L55" s="24" t="s">
        <v>7</v>
      </c>
      <c r="M55" s="61"/>
      <c r="N55" s="61"/>
      <c r="O55" s="29"/>
      <c r="P55" s="30"/>
      <c r="Q55" s="29"/>
      <c r="R55" s="29"/>
      <c r="S55" s="31"/>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59">
        <f t="shared" si="1"/>
        <v>0</v>
      </c>
      <c r="BB55" s="59">
        <f>BA55+SUM(N55:AZ55)</f>
        <v>0</v>
      </c>
      <c r="BC55" s="25" t="str">
        <f>SpellNumber(L55,BB55)</f>
        <v>INR Zero Only</v>
      </c>
      <c r="IE55" s="27">
        <v>1.01</v>
      </c>
      <c r="IF55" s="27" t="s">
        <v>37</v>
      </c>
      <c r="IG55" s="27" t="s">
        <v>34</v>
      </c>
      <c r="IH55" s="27">
        <v>123.223</v>
      </c>
      <c r="II55" s="27" t="s">
        <v>35</v>
      </c>
    </row>
    <row r="56" spans="1:243" s="26" customFormat="1" ht="112.5" customHeight="1">
      <c r="A56" s="19">
        <v>1.44</v>
      </c>
      <c r="B56" s="68" t="s">
        <v>132</v>
      </c>
      <c r="C56" s="20" t="s">
        <v>90</v>
      </c>
      <c r="D56" s="63">
        <v>6</v>
      </c>
      <c r="E56" s="64" t="s">
        <v>35</v>
      </c>
      <c r="F56" s="63">
        <v>110000</v>
      </c>
      <c r="G56" s="28"/>
      <c r="H56" s="28"/>
      <c r="I56" s="21" t="s">
        <v>36</v>
      </c>
      <c r="J56" s="23">
        <f>IF(I56="Less(-)",-1,1)</f>
        <v>1</v>
      </c>
      <c r="K56" s="24" t="s">
        <v>46</v>
      </c>
      <c r="L56" s="24" t="s">
        <v>7</v>
      </c>
      <c r="M56" s="61"/>
      <c r="N56" s="61"/>
      <c r="O56" s="29"/>
      <c r="P56" s="30"/>
      <c r="Q56" s="29"/>
      <c r="R56" s="29"/>
      <c r="S56" s="31"/>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59">
        <f t="shared" si="1"/>
        <v>0</v>
      </c>
      <c r="BB56" s="59">
        <f>BA56+SUM(N56:AZ56)</f>
        <v>0</v>
      </c>
      <c r="BC56" s="25" t="str">
        <f>SpellNumber(L56,BB56)</f>
        <v>INR Zero Only</v>
      </c>
      <c r="IE56" s="27">
        <v>1.02</v>
      </c>
      <c r="IF56" s="27" t="s">
        <v>38</v>
      </c>
      <c r="IG56" s="27" t="s">
        <v>39</v>
      </c>
      <c r="IH56" s="27">
        <v>213</v>
      </c>
      <c r="II56" s="27" t="s">
        <v>35</v>
      </c>
    </row>
    <row r="57" spans="1:243" s="26" customFormat="1" ht="33" customHeight="1">
      <c r="A57" s="34" t="s">
        <v>44</v>
      </c>
      <c r="B57" s="35"/>
      <c r="C57" s="36"/>
      <c r="D57" s="37"/>
      <c r="E57" s="37"/>
      <c r="F57" s="37"/>
      <c r="G57" s="37"/>
      <c r="H57" s="38"/>
      <c r="I57" s="38"/>
      <c r="J57" s="38"/>
      <c r="K57" s="38"/>
      <c r="L57" s="39"/>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0">
        <f>SUM(BA13:BA56)</f>
        <v>0</v>
      </c>
      <c r="BB57" s="60">
        <f>SUM(BB13:BB56)</f>
        <v>0</v>
      </c>
      <c r="BC57" s="25" t="str">
        <f>SpellNumber($E$2,BA57)</f>
        <v>INR Zero Only</v>
      </c>
      <c r="IE57" s="27">
        <v>4</v>
      </c>
      <c r="IF57" s="27" t="s">
        <v>38</v>
      </c>
      <c r="IG57" s="27" t="s">
        <v>43</v>
      </c>
      <c r="IH57" s="27">
        <v>10</v>
      </c>
      <c r="II57" s="27" t="s">
        <v>35</v>
      </c>
    </row>
    <row r="58" spans="1:243" s="50" customFormat="1" ht="39" customHeight="1" hidden="1">
      <c r="A58" s="35" t="s">
        <v>48</v>
      </c>
      <c r="B58" s="41"/>
      <c r="C58" s="42"/>
      <c r="D58" s="43"/>
      <c r="E58" s="44" t="s">
        <v>45</v>
      </c>
      <c r="F58" s="57"/>
      <c r="G58" s="45"/>
      <c r="H58" s="46"/>
      <c r="I58" s="46"/>
      <c r="J58" s="46"/>
      <c r="K58" s="47"/>
      <c r="L58" s="48"/>
      <c r="M58" s="49"/>
      <c r="O58" s="26"/>
      <c r="P58" s="26"/>
      <c r="Q58" s="26"/>
      <c r="R58" s="26"/>
      <c r="S58" s="26"/>
      <c r="BA58" s="55">
        <f>IF(ISBLANK(F58),0,IF(E58="Excess (+)",ROUND(BA57+(BA57*F58),2),IF(E58="Less (-)",ROUND(BA57+(BA57*F58*(-1)),2),0)))</f>
        <v>0</v>
      </c>
      <c r="BB58" s="56">
        <f>ROUND(BA58,0)</f>
        <v>0</v>
      </c>
      <c r="BC58" s="25" t="str">
        <f>SpellNumber(L58,BB58)</f>
        <v> Zero Only</v>
      </c>
      <c r="IE58" s="51"/>
      <c r="IF58" s="51"/>
      <c r="IG58" s="51"/>
      <c r="IH58" s="51"/>
      <c r="II58" s="51"/>
    </row>
    <row r="59" spans="1:243" s="50" customFormat="1" ht="51" customHeight="1">
      <c r="A59" s="34" t="s">
        <v>47</v>
      </c>
      <c r="B59" s="34"/>
      <c r="C59" s="73" t="str">
        <f>SpellNumber($E$2,BA57)</f>
        <v>INR Zero Only</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5"/>
      <c r="IE59" s="51"/>
      <c r="IF59" s="51"/>
      <c r="IG59" s="51"/>
      <c r="IH59" s="51"/>
      <c r="II59" s="51"/>
    </row>
    <row r="60" spans="3:243" s="14" customFormat="1" ht="15">
      <c r="C60" s="52"/>
      <c r="D60" s="52"/>
      <c r="E60" s="52"/>
      <c r="F60" s="52"/>
      <c r="G60" s="52"/>
      <c r="H60" s="52"/>
      <c r="I60" s="52"/>
      <c r="J60" s="52"/>
      <c r="K60" s="52"/>
      <c r="L60" s="52"/>
      <c r="M60" s="52"/>
      <c r="O60" s="52"/>
      <c r="BA60" s="52"/>
      <c r="BC60" s="52"/>
      <c r="IE60" s="15"/>
      <c r="IF60" s="15"/>
      <c r="IG60" s="15"/>
      <c r="IH60" s="15"/>
      <c r="II60" s="15"/>
    </row>
  </sheetData>
  <sheetProtection password="EEC8" sheet="1" objects="1" scenarios="1"/>
  <mergeCells count="8">
    <mergeCell ref="A9:BC9"/>
    <mergeCell ref="C59:BC59"/>
    <mergeCell ref="A1:L1"/>
    <mergeCell ref="A4:BC4"/>
    <mergeCell ref="A5:BC5"/>
    <mergeCell ref="A6:BC6"/>
    <mergeCell ref="A7:BC7"/>
    <mergeCell ref="B8:BC8"/>
  </mergeCells>
  <dataValidations count="22">
    <dataValidation type="list" allowBlank="1" showInputMessage="1" showErrorMessage="1" sqref="L55 L13 L14 L15 L16 L17 L18 L19 L20 L21 L22 L23 L24 L25 L26 L27 L28 L29 L30 L31 L32 L33 L34 L35 L36 L37 L38 L39 L40 L41 L42 L43 L44 L45 L46 L47 L48 L49 L50 L51 L52 L53 L54 L56">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8">
      <formula1>IF(ISBLANK(F58),$A$3:$C$3,$B$3:$C$3)</formula1>
    </dataValidation>
    <dataValidation allowBlank="1" showInputMessage="1" showErrorMessage="1" promptTitle="Item Description" prompt="Please enter Item Description in text" sqref="B13:B56"/>
    <dataValidation type="decimal" allowBlank="1" showInputMessage="1" showErrorMessage="1" promptTitle="Rate Entry" prompt="Please enter the Basic Price in Rupees for this item. " errorTitle="Invaid Entry" error="Only Numeric Values are allowed. " sqref="G13:H5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8">
      <formula1>0</formula1>
      <formula2>IF(E58&lt;&gt;"Select",99.9,0)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8">
      <formula1>IF(E58&lt;&gt;"Select",0,-1)</formula1>
      <formula2>IF(E58&lt;&gt;"Select",99.99,-1)</formula2>
    </dataValidation>
    <dataValidation type="list" allowBlank="1" showInputMessage="1" showErrorMessage="1" sqref="C2">
      <formula1>"Normal, SingleWindow, Alternate"</formula1>
    </dataValidation>
    <dataValidation type="list" allowBlank="1" showInputMessage="1" showErrorMessage="1" sqref="K13:K5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56">
      <formula1>0</formula1>
      <formula2>999999999999999</formula2>
    </dataValidation>
    <dataValidation allowBlank="1" showInputMessage="1" showErrorMessage="1" promptTitle="Addition / Deduction" prompt="Please Choose the correct One" sqref="J13:J56"/>
    <dataValidation type="list" showInputMessage="1" showErrorMessage="1" sqref="I13:I56">
      <formula1>"Excess(+), Less(-)"</formula1>
    </dataValidation>
    <dataValidation type="decimal" allowBlank="1" showInputMessage="1" showErrorMessage="1" errorTitle="Invalid Entry" error="Only Numeric Values are allowed. " sqref="A13:A56">
      <formula1>0</formula1>
      <formula2>999999999999999</formula2>
    </dataValidation>
    <dataValidation allowBlank="1" showInputMessage="1" showErrorMessage="1" promptTitle="Itemcode/Make" prompt="Please enter text" sqref="C13:C56"/>
    <dataValidation type="decimal" allowBlank="1" showInputMessage="1" showErrorMessage="1" promptTitle="Rate Entry" prompt="Please enter the Other Taxes2 in Rupees for this item. " errorTitle="Invaid Entry" error="Only Numeric Values are allowed. " sqref="N13:O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6">
      <formula1>0</formula1>
      <formula2>999999999999999</formula2>
    </dataValidation>
    <dataValidation allowBlank="1" showInputMessage="1" showErrorMessage="1" promptTitle="Units" prompt="Please enter Units in text" sqref="E13:E56"/>
    <dataValidation type="decimal" allowBlank="1" showInputMessage="1" showErrorMessage="1" promptTitle="Quantity" prompt="Please enter the Quantity for this item. " errorTitle="Invalid Entry" error="Only Numeric Values are allowed. " sqref="D13:D56 F13:F56">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2021-12-31T10:53:50Z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