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115"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<sst xmlns="http://schemas.openxmlformats.org/spreadsheetml/2006/main" count="121" uniqueCount="65">
  <si>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</si>
  <si>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</si>
  <si>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</si>
  <si>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</si>
  <si>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</si>
  <si>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</si>
  <si>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</si>
  <si>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</si>
  <si>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</si>
  <si>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</si>
  <si>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</si>
  <si>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</si>
  <si>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</si>
  <si>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</si>
  <si>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</si>
  <si>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</si>
  <si>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</si>
  <si>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</si>
  <si>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</si>
  <si>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</si>
  <si>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</si>
  <si>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</si>
  <si>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</si>
  <si>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</si>
  <si>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</si>
  <si>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</si>
  <si>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</si>
  <si>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</si>
  <si>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</si>
  <si>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</si>
  <si>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</si>
  <si>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</si>
  <si>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</si>
  <si>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</si>
  <si>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</si>
  <si>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</si>
  <si>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</si>
  <si>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</si>
  <si>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</si>
  <si>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</si>
  <si>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</si>
  <si>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</si>
  <si>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</si>
  <si>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Supplying, Conveying and fixing spls. Including ea</t>
  </si>
  <si>
    <t>item4</t>
  </si>
  <si>
    <t>BI01010001010000000000000515BI0100001124</t>
  </si>
  <si>
    <t>BI01010001010000000000000515BI0100001125</t>
  </si>
  <si>
    <t>item5</t>
  </si>
  <si>
    <t>Total in Figures</t>
  </si>
  <si>
    <t>Select</t>
  </si>
  <si>
    <t>Full Conversion</t>
  </si>
  <si>
    <t xml:space="preserve">Tender Inviting Authority: </t>
  </si>
  <si>
    <t>Quoted Rate in Words</t>
  </si>
  <si>
    <t>Quoted Rate in Figures</t>
  </si>
  <si>
    <t>Name of the Bidder/ Bidding Firm / Company :</t>
  </si>
  <si>
    <r>
      <t xml:space="preserve">Estimated Rate in
</t>
    </r>
    <r>
      <rPr>
        <b/>
        <sz val="11"/>
        <color indexed="10"/>
        <rFont val="Arial"/>
        <family val="2"/>
      </rPr>
      <t>Rs.      P</t>
    </r>
  </si>
  <si>
    <t>Lumpsum</t>
  </si>
  <si>
    <t>Price Bid for Light &amp; Sound show at Gandhi Mandap</t>
  </si>
  <si>
    <r>
      <t xml:space="preserve">Name of Work: </t>
    </r>
    <r>
      <rPr>
        <sz val="11"/>
        <color indexed="8"/>
        <rFont val="Arial"/>
        <family val="2"/>
      </rPr>
      <t xml:space="preserve">Concept, Design, Supply, Installation, Testing and Commissioning of Light &amp; Sound Show on Turnkey Basis with Operation &amp; Maintenance for 3 years including collection of Revenue during Operation &amp; maintenance period at Gandhi Mandap, Guwahati (Assam) </t>
    </r>
  </si>
  <si>
    <r>
      <t xml:space="preserve">TOTAL AMOUNT  With Taxes in
</t>
    </r>
    <r>
      <rPr>
        <b/>
        <sz val="11"/>
        <color indexed="10"/>
        <rFont val="Arial"/>
        <family val="2"/>
      </rPr>
      <t>Rs.      P</t>
    </r>
  </si>
  <si>
    <r>
      <t xml:space="preserve">BASIC RATE (inclusive of all taxes)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</si>
  <si>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Operation, Maintenance &amp; Management (O&amp;M) for 3 Years as per terms of RFP document</t>
  </si>
  <si>
    <t xml:space="preserve">Lumpsum Amount for concept &amp; design, content development, script writing, voice- over, music, installation of brand new laser projectors, sound system, lighting system, equipments, show control systems, software, wiring &amp; cables etc, all allied Electrical works &amp; civil works including commissioning of the the Light &amp; Sound Show on Turnkey Basis at Gandhi mandap under Guwahati Smart city Mission (Guwahati, Assam) 
Note : For detailed Scope &amp; Technical specifications, refer Vol-II
</t>
  </si>
  <si>
    <t xml:space="preserve">No separate payment shall be made for Operation &amp; maintenance services. However, to fulfil the Operation and Maintenance Obligations as mentioned in the tender document, contractor shall be allowed to collect fee/revenues as per agreed rates by the Employer as mentioned in Vol-I, cl 1.1.5 </t>
  </si>
  <si>
    <r>
      <t xml:space="preserve">Contract No:  </t>
    </r>
    <r>
      <rPr>
        <b/>
        <sz val="11"/>
        <rFont val="Arial"/>
        <family val="2"/>
      </rPr>
      <t>SPV/GSCL/DEV/181/2021/32 dated 11-11-2021</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</si>
</sst>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172" fontId="2" fillId="0" borderId="13" xfId="57" applyNumberFormat="1" applyFont="1" applyFill="1" applyBorder="1" applyAlignment="1" applyProtection="1">
      <alignment horizontal="right" vertical="top"/>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2"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9" fillId="0" borderId="0" xfId="57" applyNumberFormat="1" applyFont="1" applyFill="1" applyBorder="1" applyAlignment="1">
      <alignment horizontal="lef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3" fillId="0" borderId="10" xfId="58" applyNumberFormat="1" applyFont="1" applyFill="1" applyBorder="1" applyAlignment="1">
      <alignment horizontal="center" vertical="top" wrapText="1"/>
      <protection/>
    </xf>
    <xf numFmtId="0" fontId="3" fillId="0" borderId="18" xfId="58" applyNumberFormat="1" applyFont="1" applyFill="1" applyBorder="1" applyAlignment="1">
      <alignment horizontal="center" vertical="top" wrapText="1"/>
      <protection/>
    </xf>
    <xf numFmtId="0" fontId="3" fillId="0" borderId="21" xfId="58" applyNumberFormat="1" applyFont="1" applyFill="1" applyBorder="1" applyAlignment="1">
      <alignment horizontal="center" vertical="top" wrapText="1"/>
      <protection/>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0"/>
  <sheetViews>
    <sheetView showGridLines="0" zoomScale="85" zoomScaleNormal="85" zoomScalePageLayoutView="0" workbookViewId="0" topLeftCell="A11">
      <selection activeCell="M14" sqref="M14"/>
    </sheetView>
  </sheetViews>
  <sheetFormatPr defaultColWidth="9.140625" defaultRowHeight="15"/>
  <cols>
    <col min="1" max="1" width="15.421875" style="60" customWidth="1"/>
    <col min="2" max="2" width="55.8515625" style="60" customWidth="1"/>
    <col min="3" max="3" width="10.140625" style="60" hidden="1" customWidth="1"/>
    <col min="4" max="4" width="14.57421875" style="60" customWidth="1"/>
    <col min="5" max="5" width="11.28125" style="60" customWidth="1"/>
    <col min="6" max="6" width="14.421875" style="60" hidden="1" customWidth="1"/>
    <col min="7" max="7" width="14.140625" style="60" hidden="1" customWidth="1"/>
    <col min="8" max="9" width="12.140625" style="60" hidden="1" customWidth="1"/>
    <col min="10" max="10" width="9.00390625" style="60" hidden="1" customWidth="1"/>
    <col min="11" max="11" width="19.57421875" style="60" hidden="1" customWidth="1"/>
    <col min="12" max="12" width="14.28125" style="60" hidden="1" customWidth="1"/>
    <col min="13" max="13" width="19.00390625" style="60" customWidth="1"/>
    <col min="14" max="14" width="15.28125" style="61" hidden="1" customWidth="1"/>
    <col min="15" max="15" width="14.28125" style="60" hidden="1" customWidth="1"/>
    <col min="16" max="16" width="17.28125" style="60" hidden="1" customWidth="1"/>
    <col min="17" max="17" width="18.421875" style="60" hidden="1" customWidth="1"/>
    <col min="18" max="18" width="17.421875" style="60" hidden="1" customWidth="1"/>
    <col min="19" max="19" width="14.7109375" style="60" hidden="1" customWidth="1"/>
    <col min="20" max="20" width="14.8515625" style="60" hidden="1" customWidth="1"/>
    <col min="21" max="21" width="16.421875" style="60" hidden="1" customWidth="1"/>
    <col min="22" max="22" width="13.00390625" style="60" hidden="1" customWidth="1"/>
    <col min="23" max="51" width="9.140625" style="60" hidden="1" customWidth="1"/>
    <col min="52" max="52" width="10.28125" style="60" hidden="1" customWidth="1"/>
    <col min="53" max="53" width="20.28125" style="60" customWidth="1"/>
    <col min="54" max="54" width="18.8515625" style="60" hidden="1" customWidth="1"/>
    <col min="55" max="55" width="43.57421875" style="60" customWidth="1"/>
    <col min="56" max="238" width="9.140625" style="60" customWidth="1"/>
    <col min="239" max="243" width="9.140625" style="62" customWidth="1"/>
    <col min="244" max="16384" width="9.140625" style="60" customWidth="1"/>
  </cols>
  <sheetData>
    <row r="1" spans="1:243" s="1" customFormat="1" ht="25.5" customHeight="1">
      <c r="A1" s="80" t="str">
        <f>B2&amp;" BoQ"</f>
        <v>Item Rate BoQ</v>
      </c>
      <c r="B1" s="80"/>
      <c r="C1" s="80"/>
      <c r="D1" s="80"/>
      <c r="E1" s="80"/>
      <c r="F1" s="80"/>
      <c r="G1" s="80"/>
      <c r="H1" s="80"/>
      <c r="I1" s="80"/>
      <c r="J1" s="80"/>
      <c r="K1" s="80"/>
      <c r="L1" s="80"/>
      <c r="O1" s="2"/>
      <c r="P1" s="2"/>
      <c r="Q1" s="3"/>
      <c r="IE1" s="3"/>
      <c r="IF1" s="3"/>
      <c r="IG1" s="3"/>
      <c r="IH1" s="3"/>
      <c r="II1" s="3"/>
    </row>
    <row r="2" spans="1:17" s="1" customFormat="1" ht="25.5" customHeight="1" hidden="1">
      <c r="A2" s="4" t="s">
        <v>3</v>
      </c>
      <c r="B2" s="4" t="s">
        <v>4</v>
      </c>
      <c r="C2" s="66" t="s">
        <v>5</v>
      </c>
      <c r="D2" s="6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1" t="s">
        <v>51</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7"/>
      <c r="IF4" s="7"/>
      <c r="IG4" s="7"/>
      <c r="IH4" s="7"/>
      <c r="II4" s="7"/>
    </row>
    <row r="5" spans="1:243" s="6" customFormat="1" ht="30.75" customHeight="1">
      <c r="A5" s="81" t="s">
        <v>58</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7"/>
      <c r="IF5" s="7"/>
      <c r="IG5" s="7"/>
      <c r="IH5" s="7"/>
      <c r="II5" s="7"/>
    </row>
    <row r="6" spans="1:243" s="6" customFormat="1" ht="30.75" customHeight="1">
      <c r="A6" s="81" t="s">
        <v>64</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7"/>
      <c r="IF6" s="7"/>
      <c r="IG6" s="7"/>
      <c r="IH6" s="7"/>
      <c r="II6" s="7"/>
    </row>
    <row r="7" spans="1:243" s="6" customFormat="1" ht="29.25" customHeight="1" hidden="1">
      <c r="A7" s="82" t="s">
        <v>10</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7"/>
      <c r="IF7" s="7"/>
      <c r="IG7" s="7"/>
      <c r="IH7" s="7"/>
      <c r="II7" s="7"/>
    </row>
    <row r="8" spans="1:243" s="9" customFormat="1" ht="61.5" customHeight="1">
      <c r="A8" s="8" t="s">
        <v>54</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10"/>
      <c r="IF8" s="10"/>
      <c r="IG8" s="10"/>
      <c r="IH8" s="10"/>
      <c r="II8" s="10"/>
    </row>
    <row r="9" spans="1:243" s="11" customFormat="1" ht="61.5" customHeight="1">
      <c r="A9" s="74" t="s">
        <v>11</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55</v>
      </c>
      <c r="G11" s="13"/>
      <c r="H11" s="13"/>
      <c r="I11" s="13" t="s">
        <v>21</v>
      </c>
      <c r="J11" s="13" t="s">
        <v>22</v>
      </c>
      <c r="K11" s="13" t="s">
        <v>23</v>
      </c>
      <c r="L11" s="13" t="s">
        <v>24</v>
      </c>
      <c r="M11" s="16" t="s">
        <v>60</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3" t="s">
        <v>59</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57</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159.75" customHeight="1">
      <c r="A14" s="19">
        <v>1.01</v>
      </c>
      <c r="B14" s="33" t="s">
        <v>62</v>
      </c>
      <c r="C14" s="21" t="s">
        <v>38</v>
      </c>
      <c r="D14" s="71">
        <v>1</v>
      </c>
      <c r="E14" s="23" t="s">
        <v>56</v>
      </c>
      <c r="F14" s="72">
        <v>100</v>
      </c>
      <c r="G14" s="37"/>
      <c r="H14" s="24"/>
      <c r="I14" s="22" t="s">
        <v>40</v>
      </c>
      <c r="J14" s="25">
        <f>IF(I14="Less(-)",-1,1)</f>
        <v>1</v>
      </c>
      <c r="K14" s="26" t="s">
        <v>50</v>
      </c>
      <c r="L14" s="26" t="s">
        <v>7</v>
      </c>
      <c r="M14" s="70"/>
      <c r="N14" s="38"/>
      <c r="O14" s="38"/>
      <c r="P14" s="39"/>
      <c r="Q14" s="38"/>
      <c r="R14" s="38"/>
      <c r="S14" s="40"/>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68">
        <f>total_amount_ba($B$2,$D$2,D14,F14,J14,K14,M14)</f>
        <v>0</v>
      </c>
      <c r="BB14" s="68">
        <f>BA14+SUM(N14:AZ14)</f>
        <v>0</v>
      </c>
      <c r="BC14" s="33" t="str">
        <f>SpellNumber(L14,BB14)</f>
        <v>INR Zero Only</v>
      </c>
      <c r="IE14" s="35">
        <v>1.01</v>
      </c>
      <c r="IF14" s="35" t="s">
        <v>41</v>
      </c>
      <c r="IG14" s="35" t="s">
        <v>36</v>
      </c>
      <c r="IH14" s="35">
        <v>123.223</v>
      </c>
      <c r="II14" s="35" t="s">
        <v>39</v>
      </c>
    </row>
    <row r="15" spans="1:243" s="34" customFormat="1" ht="33" customHeight="1">
      <c r="A15" s="19">
        <v>2</v>
      </c>
      <c r="B15" s="20" t="s">
        <v>61</v>
      </c>
      <c r="C15" s="21" t="s">
        <v>45</v>
      </c>
      <c r="D15" s="36"/>
      <c r="E15" s="23"/>
      <c r="F15" s="36"/>
      <c r="G15" s="37"/>
      <c r="H15" s="37"/>
      <c r="I15" s="22"/>
      <c r="J15" s="25"/>
      <c r="K15" s="26"/>
      <c r="L15" s="26"/>
      <c r="M15" s="67"/>
      <c r="N15" s="38"/>
      <c r="O15" s="38"/>
      <c r="P15" s="39"/>
      <c r="Q15" s="38"/>
      <c r="R15" s="38"/>
      <c r="S15" s="40"/>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68"/>
      <c r="BB15" s="68"/>
      <c r="BC15" s="33"/>
      <c r="IE15" s="35">
        <v>3</v>
      </c>
      <c r="IF15" s="35" t="s">
        <v>43</v>
      </c>
      <c r="IG15" s="35" t="s">
        <v>44</v>
      </c>
      <c r="IH15" s="35">
        <v>10</v>
      </c>
      <c r="II15" s="35" t="s">
        <v>39</v>
      </c>
    </row>
    <row r="16" spans="1:243" s="34" customFormat="1" ht="87" customHeight="1">
      <c r="A16" s="19">
        <v>2.01</v>
      </c>
      <c r="B16" s="33" t="s">
        <v>63</v>
      </c>
      <c r="C16" s="21" t="s">
        <v>46</v>
      </c>
      <c r="D16" s="8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8"/>
      <c r="IE16" s="35">
        <v>1.01</v>
      </c>
      <c r="IF16" s="35" t="s">
        <v>41</v>
      </c>
      <c r="IG16" s="35" t="s">
        <v>36</v>
      </c>
      <c r="IH16" s="35">
        <v>123.223</v>
      </c>
      <c r="II16" s="35" t="s">
        <v>39</v>
      </c>
    </row>
    <row r="17" spans="1:243" s="34" customFormat="1" ht="33" customHeight="1">
      <c r="A17" s="42" t="s">
        <v>48</v>
      </c>
      <c r="B17" s="43"/>
      <c r="C17" s="44"/>
      <c r="D17" s="45"/>
      <c r="E17" s="45"/>
      <c r="F17" s="45"/>
      <c r="G17" s="45"/>
      <c r="H17" s="46"/>
      <c r="I17" s="46"/>
      <c r="J17" s="46"/>
      <c r="K17" s="46"/>
      <c r="L17" s="47"/>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69">
        <f>SUM(BA13:BA16)</f>
        <v>0</v>
      </c>
      <c r="BB17" s="69">
        <f>SUM(BB13:BB16)</f>
        <v>0</v>
      </c>
      <c r="BC17" s="33" t="str">
        <f>SpellNumber($E$2,BB17)</f>
        <v>INR Zero Only</v>
      </c>
      <c r="IE17" s="35">
        <v>4</v>
      </c>
      <c r="IF17" s="35" t="s">
        <v>42</v>
      </c>
      <c r="IG17" s="35" t="s">
        <v>47</v>
      </c>
      <c r="IH17" s="35">
        <v>10</v>
      </c>
      <c r="II17" s="35" t="s">
        <v>39</v>
      </c>
    </row>
    <row r="18" spans="1:243" s="58" customFormat="1" ht="39" customHeight="1" hidden="1">
      <c r="A18" s="43" t="s">
        <v>53</v>
      </c>
      <c r="B18" s="49"/>
      <c r="C18" s="50"/>
      <c r="D18" s="51"/>
      <c r="E18" s="52" t="s">
        <v>49</v>
      </c>
      <c r="F18" s="65"/>
      <c r="G18" s="53"/>
      <c r="H18" s="54"/>
      <c r="I18" s="54"/>
      <c r="J18" s="54"/>
      <c r="K18" s="55"/>
      <c r="L18" s="56"/>
      <c r="M18" s="57"/>
      <c r="O18" s="34"/>
      <c r="P18" s="34"/>
      <c r="Q18" s="34"/>
      <c r="R18" s="34"/>
      <c r="S18" s="34"/>
      <c r="BA18" s="63">
        <f>IF(ISBLANK(F18),0,IF(E18="Excess (+)",ROUND(BA17+(BA17*F18),2),IF(E18="Less (-)",ROUND(BA17+(BA17*F18*(-1)),2),0)))</f>
        <v>0</v>
      </c>
      <c r="BB18" s="64">
        <f>ROUND(BA18,0)</f>
        <v>0</v>
      </c>
      <c r="BC18" s="33" t="str">
        <f>SpellNumber(L18,BB18)</f>
        <v> Zero Only</v>
      </c>
      <c r="IE18" s="59"/>
      <c r="IF18" s="59"/>
      <c r="IG18" s="59"/>
      <c r="IH18" s="59"/>
      <c r="II18" s="59"/>
    </row>
    <row r="19" spans="1:243" s="58" customFormat="1" ht="51" customHeight="1">
      <c r="A19" s="42" t="s">
        <v>52</v>
      </c>
      <c r="B19" s="42"/>
      <c r="C19" s="77" t="str">
        <f>SpellNumber($E$2,BB17)</f>
        <v>INR Zero Only</v>
      </c>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9"/>
      <c r="IE19" s="59"/>
      <c r="IF19" s="59"/>
      <c r="IG19" s="59"/>
      <c r="IH19" s="59"/>
      <c r="II19" s="59"/>
    </row>
    <row r="20" spans="3:243" s="14" customFormat="1" ht="15">
      <c r="C20" s="60"/>
      <c r="D20" s="60"/>
      <c r="E20" s="60"/>
      <c r="F20" s="60"/>
      <c r="G20" s="60"/>
      <c r="H20" s="60"/>
      <c r="I20" s="60"/>
      <c r="J20" s="60"/>
      <c r="K20" s="60"/>
      <c r="L20" s="60"/>
      <c r="M20" s="60"/>
      <c r="O20" s="60"/>
      <c r="BA20" s="60"/>
      <c r="BC20" s="60"/>
      <c r="IE20" s="15"/>
      <c r="IF20" s="15"/>
      <c r="IG20" s="15"/>
      <c r="IH20" s="15"/>
      <c r="II20" s="15"/>
    </row>
  </sheetData>
  <sheetProtection password="FF39" sheet="1" selectLockedCells="1"/>
  <mergeCells count="9">
    <mergeCell ref="A9:BC9"/>
    <mergeCell ref="C19:BC19"/>
    <mergeCell ref="A1:L1"/>
    <mergeCell ref="A4:BC4"/>
    <mergeCell ref="A5:BC5"/>
    <mergeCell ref="A6:BC6"/>
    <mergeCell ref="A7:BC7"/>
    <mergeCell ref="B8:BC8"/>
    <mergeCell ref="D16:BC16"/>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list" allowBlank="1" showInputMessage="1" showErrorMessage="1" sqref="L15 L13 L14 L16">
      <formula1>"INR"</formula1>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type="list" allowBlank="1" showInputMessage="1" showErrorMessage="1" sqref="K15">
      <formula1>"Partial Conversion, Fully Conversion"</formula1>
    </dataValidation>
    <dataValidation type="list" allowBlank="1" showInputMessage="1" showErrorMessage="1" sqref="K16 K13:K14">
      <formula1>"Partial Conversion, Full Conversion"</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M16">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2014-12-11T06:40:55Z</cp:lastPrinted>
  <dcterms:created xsi:type="dcterms:W3CDTF">2009-01-30T06:42:42Z</dcterms:created>
  <dcterms:modified xsi:type="dcterms:W3CDTF">2021-11-11T10:31:14Z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