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50" windowHeight="7680" tabRatio="838" firstSheet="3" activeTab="3"/>
  </bookViews>
  <sheets>
    <sheet name="BoQ1" sheetId="1" state="veryHidden" r:id="rId1"/>
    <sheet name="Schedule A" sheetId="2" state="veryHidden" r:id="rId2"/>
    <sheet name="Schedule B" sheetId="3" state="veryHidden" r:id="rId3"/>
    <sheet name="Macros" sheetId="4" r:id="rId4"/>
  </sheets>
  <externalReferences>
    <externalReference r:id="rId7"/>
    <externalReference r:id="rId8"/>
    <externalReference r:id="rId9"/>
    <externalReference r:id="rId10"/>
    <externalReference r:id="rId11"/>
    <externalReference r:id="rId12"/>
  </externalReferences>
  <definedNames>
    <definedName name="_xlfn.BAHTTEXT" hidden="1">#NAME?</definedName>
    <definedName name="_xlfn.COUNTIFS" hidden="1">#NAME?</definedName>
    <definedName name="BAA1">#REF!</definedName>
    <definedName name="boq_type">#REF!</definedName>
    <definedName name="boq_version" localSheetId="1">'[4]Config'!$C$2:$C$3</definedName>
    <definedName name="boq_version" localSheetId="2">'[4]Config'!$C$2:$C$3</definedName>
    <definedName name="boq_version">'[1]Config'!$C$2:$C$3</definedName>
    <definedName name="BOQ2" localSheetId="2">#REF!</definedName>
    <definedName name="BOQ2">#REF!</definedName>
    <definedName name="conversion_type" localSheetId="1">'[4]Config'!$E$2:$E$3</definedName>
    <definedName name="conversion_type" localSheetId="2">'[4]Config'!$E$2:$E$3</definedName>
    <definedName name="conversion_type">'[1]Config'!$E$2:$E$3</definedName>
    <definedName name="cstvat">#REF!</definedName>
    <definedName name="currency_name" localSheetId="1">'[4]Config'!$F$2:$F$8</definedName>
    <definedName name="currency_name" localSheetId="2">'[4]Config'!$F$2:$F$8</definedName>
    <definedName name="currency_name">'[1]Config'!$F$2:$F$8</definedName>
    <definedName name="dfsga" localSheetId="0">#REF!</definedName>
    <definedName name="dfsga" localSheetId="1">#REF!</definedName>
    <definedName name="dfsga" localSheetId="2">#REF!</definedName>
    <definedName name="dfsga">#REF!</definedName>
    <definedName name="domestic_global">#REF!</definedName>
    <definedName name="Excise" localSheetId="0">#REF!</definedName>
    <definedName name="Excise" localSheetId="1">#REF!</definedName>
    <definedName name="Excise" localSheetId="2">#REF!</definedName>
    <definedName name="Excise">#REF!</definedName>
    <definedName name="Excise_Duty" localSheetId="0">#REF!</definedName>
    <definedName name="Excise_Duty" localSheetId="1">#REF!</definedName>
    <definedName name="Excise_Duty" localSheetId="2">#REF!</definedName>
    <definedName name="Excise_Duty">#REF!</definedName>
    <definedName name="Excised" localSheetId="0">#REF!</definedName>
    <definedName name="Excised" localSheetId="1">#REF!</definedName>
    <definedName name="Excised" localSheetId="2">#REF!</definedName>
    <definedName name="Excised">#REF!</definedName>
    <definedName name="ExciseDuty">#REF!</definedName>
    <definedName name="MyList">#REF!</definedName>
    <definedName name="option9" localSheetId="1">'[3]PRICE BID'!#REF!</definedName>
    <definedName name="option9" localSheetId="2">'[3]PRICE BID'!#REF!</definedName>
    <definedName name="option9">'[3]PRICE BID'!#REF!</definedName>
    <definedName name="other_boq" localSheetId="1">'[4]Config'!$G$2:$G$5</definedName>
    <definedName name="other_boq" localSheetId="2">'[4]Config'!$G$2:$G$5</definedName>
    <definedName name="other_boq">'[1]Config'!$G$2:$G$5</definedName>
    <definedName name="_xlnm.Print_Area" localSheetId="1">'Schedule A'!$A$1:$BC$27</definedName>
    <definedName name="_xlnm.Print_Area" localSheetId="2">'Schedule B'!$A$1:$BC$21</definedName>
    <definedName name="_xlnm.Print_Titles" localSheetId="1">'Schedule A'!$10:$11</definedName>
    <definedName name="_xlnm.Print_Titles" localSheetId="2">'Schedule B'!$10:$11</definedName>
    <definedName name="Select">#REF!</definedName>
    <definedName name="SelectD1OrC1">#REF!</definedName>
    <definedName name="SelectLessOrExcess">#REF!</definedName>
    <definedName name="Service" localSheetId="0">#REF!</definedName>
    <definedName name="Service" localSheetId="1">#REF!</definedName>
    <definedName name="Service" localSheetId="2">#REF!</definedName>
    <definedName name="Service">#REF!</definedName>
    <definedName name="ServiceTax">#REF!</definedName>
    <definedName name="Tax">#REF!</definedName>
    <definedName name="TOT_ST" localSheetId="1">'[3]PRICE BID'!$G$14</definedName>
    <definedName name="TOT_ST" localSheetId="2">'[3]PRICE BID'!$G$14</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<sst xmlns="http://schemas.openxmlformats.org/spreadsheetml/2006/main" count="455" uniqueCount="109">
  <si>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</si>
  <si>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</si>
  <si>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</si>
  <si>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</si>
  <si>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</si>
  <si>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</si>
  <si>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</si>
  <si>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</si>
  <si>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</si>
  <si>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</si>
  <si>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</si>
  <si>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</si>
  <si>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</si>
  <si>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</si>
  <si>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</si>
  <si>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</si>
  <si>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</si>
  <si>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</si>
  <si>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</si>
  <si>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</si>
  <si>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</si>
  <si>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</si>
  <si>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</si>
  <si>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</si>
  <si>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</si>
  <si>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</si>
  <si>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</si>
  <si>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</si>
  <si>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</si>
  <si>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</si>
  <si>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</si>
  <si>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</si>
  <si>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</si>
  <si>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</si>
  <si>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</si>
  <si>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</si>
  <si>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</si>
  <si>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</si>
  <si>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</si>
  <si>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</si>
  <si>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</si>
  <si>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</si>
  <si>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</si>
  <si>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</si>
  <si>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</si>
  <si>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</si>
  <si>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</si>
  <si>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</si>
  <si>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</si>
  <si>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</si>
  <si>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Schedule-A</t>
  </si>
  <si>
    <t>Item Rate</t>
  </si>
  <si>
    <t>Less (-)</t>
  </si>
  <si>
    <t>Tender Inviting Authority: GSCL</t>
  </si>
  <si>
    <t>Name of Work:  Implementation of “SMART STREET LIGHTING” For Spine Roads in Guwahati On Design, Build, Operate and Maintain Basis (Operation &amp; Maintenance for 5 Years of Spine Road)</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</si>
  <si>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</si>
  <si>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</si>
  <si>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</si>
  <si>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Excise Duty</t>
  </si>
  <si>
    <t>VAT</t>
  </si>
  <si>
    <t>Freight Charges ( Unloading &amp; Stacking)</t>
  </si>
  <si>
    <t>Any Other Taxes/Duties/Levies</t>
  </si>
  <si>
    <t>Other Taxes 2</t>
  </si>
  <si>
    <r>
      <t xml:space="preserve">TOTAL AMOUNT  in
</t>
    </r>
    <r>
      <rPr>
        <b/>
        <sz val="11"/>
        <color indexed="10"/>
        <rFont val="Arial"/>
        <family val="2"/>
      </rPr>
      <t>Rs.      P</t>
    </r>
  </si>
  <si>
    <t>TOTAL AMOUNT  With Taxes</t>
  </si>
  <si>
    <t>TOTAL AMOUNT 
In Words</t>
  </si>
  <si>
    <t>BI01010001010000000000000515BI0100001112</t>
  </si>
  <si>
    <t xml:space="preserve">For roads having road width of 5m to 6 m. Approximate Lenght of all Roads is 22.8 Km. Roads Considered are : </t>
  </si>
  <si>
    <t>Km</t>
  </si>
  <si>
    <t xml:space="preserve">For roads having road width of 7m to 10 m. Approximate Lenght of all Roads is 62.2 Km. Roads Considered are : </t>
  </si>
  <si>
    <t>BI01010001010000000000000515BI0100001114</t>
  </si>
  <si>
    <t xml:space="preserve">For roads having road width of 10m to 12m. Approximate Lenght of all Roads is 23.2 Km. Roads Considered are : </t>
  </si>
  <si>
    <t>BI01010001010000000000000515BI0100001115</t>
  </si>
  <si>
    <t xml:space="preserve">For roads having road width of 12m to 14m.  Approximate Lenght of all Roads is 12 Km. Roads Considered are : </t>
  </si>
  <si>
    <t>BI01010001010000000000000515BI0100001116</t>
  </si>
  <si>
    <t xml:space="preserve">For roads having road width of 14m to 16m. Approximate Lenght of all Roads is 3.5 Km. Roads Considered are : </t>
  </si>
  <si>
    <t>BI01010001010000000000000515BI0100001117</t>
  </si>
  <si>
    <t xml:space="preserve">For roads having road width of 16m to19m. Approximate Lenght of all Roads is 6.25 Km. Roads Considered are : </t>
  </si>
  <si>
    <t>BI01010001010000000000000515BI0100001118</t>
  </si>
  <si>
    <t xml:space="preserve">For roads having road width of 19m to 20m. Approximate Lenght of all Roads is 0.3 Km. Roads Considered are : </t>
  </si>
  <si>
    <t>BI01010001010000000000000515BI0100001119</t>
  </si>
  <si>
    <t xml:space="preserve">For roads having road width of 20 m - 22m. Approximate Lenght of all Roads is 1.3 Km. Roads Considered are : </t>
  </si>
  <si>
    <t>BI01010001010000000000000515BI0100001120</t>
  </si>
  <si>
    <t xml:space="preserve">For roads having central median and road width of 20m-22m. Approximate Lenght of all Roads is 3.2 Km. Roads Considered are : </t>
  </si>
  <si>
    <t>BI01010001010000000000000515BI0100001121</t>
  </si>
  <si>
    <t xml:space="preserve">For roads having central median and road width of 11m-13m.Approximate Lenght of all Roads is 1.2 Km. Roads Considered are : </t>
  </si>
  <si>
    <t>BI01010001010000000000000515BI0100001122</t>
  </si>
  <si>
    <t xml:space="preserve">Dismantling of existing  Light Fixtures and associated cable/wire. Loading and handling of dismantled material of Lighting fixtures, wires, etc and unloading at GMC premises. </t>
  </si>
  <si>
    <t>BI01010001010000000000000515BI0100001128</t>
  </si>
  <si>
    <t>LS</t>
  </si>
  <si>
    <t>Supplying, Conveying and fixing spls. Including ea</t>
  </si>
  <si>
    <t>item4</t>
  </si>
  <si>
    <t>Schedule-B</t>
  </si>
  <si>
    <t>Heading</t>
  </si>
  <si>
    <r>
      <t xml:space="preserve">Operation and maintenance of LED Smart Street Lighting and Centralized Control and Monitoring System of Spine Roads for 1st (First) Year from the date of Acceptance including setting up of call centre; maintaining a service team, spare parts and providing service 365 days as per the Service Level Benchmark specified in Technical specification.- </t>
    </r>
    <r>
      <rPr>
        <b/>
        <sz val="11"/>
        <rFont val="Arial"/>
        <family val="2"/>
      </rPr>
      <t>1st Year</t>
    </r>
  </si>
  <si>
    <t>Job/Year</t>
  </si>
  <si>
    <r>
      <t>Operation and maintenance of LED Smart Street Lighting and Centralized Control and Monitoring System of Spine Roads for 2nd (Second) Year from the date of Acceptance including setting up of call centre; maintaining a service team, spare parts and providing service 365 days as per the Service Level Benchmark specified in Technical specification.-</t>
    </r>
    <r>
      <rPr>
        <b/>
        <sz val="11"/>
        <rFont val="Arial"/>
        <family val="2"/>
      </rPr>
      <t xml:space="preserve"> 2nd Year</t>
    </r>
  </si>
  <si>
    <r>
      <t xml:space="preserve">Operation and maintenance of LED Smart Street Lighting and Centralized Control and Monitoring System of Spine Roads for 3rd (Third) Year from the date of Acceptance including setting up of call centre; maintaining a service team, spare parts and providing service 365 days as per the Service Level Benchmark specified in Technical specification.- </t>
    </r>
    <r>
      <rPr>
        <b/>
        <sz val="11"/>
        <rFont val="Arial"/>
        <family val="2"/>
      </rPr>
      <t>3rd Year</t>
    </r>
  </si>
  <si>
    <r>
      <t xml:space="preserve">Operation and maintenance of LED Smart Street Lighting and Centralized Control and Monitoring System of Spine Roads for 4th (Fourth) Year from the date of Acceptance including setting up of call centre; maintaining a service team, spare parts and providing service 365 days as per the Service Level Benchmark specified in Technical specification.- </t>
    </r>
    <r>
      <rPr>
        <b/>
        <sz val="11"/>
        <rFont val="Arial"/>
        <family val="2"/>
      </rPr>
      <t>4th Year</t>
    </r>
  </si>
  <si>
    <r>
      <t xml:space="preserve">Operation and maintenance of LED Smart Street Lighting and Centralized Control and Monitoring System of Spine Roads for 5th (Fifth) Year from the date of Acceptance including setting up of call centre; maintaining a service team, spare parts and providing service 365 days as per the Service Level Benchmark specified in Technical specification.- </t>
    </r>
    <r>
      <rPr>
        <b/>
        <sz val="11"/>
        <rFont val="Arial"/>
        <family val="2"/>
      </rPr>
      <t>5 th Year</t>
    </r>
  </si>
  <si>
    <t>Schedule A</t>
  </si>
  <si>
    <t>Schedule B</t>
  </si>
  <si>
    <r>
      <t xml:space="preserve">TOTAL AMOUNT  With Taxes
</t>
    </r>
    <r>
      <rPr>
        <b/>
        <sz val="11"/>
        <color indexed="60"/>
        <rFont val="Arial"/>
        <family val="2"/>
      </rPr>
      <t xml:space="preserve">
 in
</t>
    </r>
    <r>
      <rPr>
        <b/>
        <sz val="11"/>
        <color indexed="10"/>
        <rFont val="Arial"/>
        <family val="2"/>
      </rPr>
      <t>Rs.      P</t>
    </r>
  </si>
  <si>
    <r>
      <t xml:space="preserve">Name of Work: </t>
    </r>
    <r>
      <rPr>
        <b/>
        <sz val="11"/>
        <color indexed="60"/>
        <rFont val="Arial"/>
        <family val="2"/>
      </rPr>
      <t>Implementation of “SMART STREET LIGHTING” For Spine Roads in Guwahati On Design, Build, Operate and Maintain Basis (Operation &amp; Maintenance for 5 Years of Spine Road)</t>
    </r>
  </si>
  <si>
    <r>
      <t>Tender Inviting Authority:</t>
    </r>
    <r>
      <rPr>
        <b/>
        <sz val="11"/>
        <color indexed="60"/>
        <rFont val="Arial"/>
        <family val="2"/>
      </rPr>
      <t xml:space="preserve"> GSCL</t>
    </r>
  </si>
  <si>
    <r>
      <t xml:space="preserve">Heading
</t>
    </r>
    <r>
      <rPr>
        <sz val="11"/>
        <rFont val="Arial"/>
        <family val="2"/>
      </rPr>
      <t>Conducting  Detailed Site survey, Submission of Detailed Project report, Execution of Design, manufacturing, inspection &amp; testing at manufacturer’s works in accordance with agreed QAP, packaging, delivery to site; handling at site – unloading, storage, shifting from point of unloading to store, storage and from store to the installation site; cleaning, assembly, touch up painting; installation at site; inspection &amp; testing and commissioning for the equipment and systems of LED Smart Street Lighting system with all accessories, mounting arrangement including Centralized Control and Monitoring System (CCMS) of selected Spine Roads in the city of Guwahati. The Scope shall contain,                                                                                                                                                                                                                                                                                                                                                                       (a) LED Street Luminaire with accessories including Dimmable and non- Dimmable Drivers;                                                                                                                                                                                                                                    (b) Octagonal Lighting pole with inbuilt Junction Box, RCC foundation, Mounting Brackets, hard wares, and other accessories ;                                                                                                                                                        (c) Connecting power Cabling laid in DWC pipes ;                                                                                                                                                                                                                                                                                                                  (d) Earthing system ;                                                                                                                                                                                                                                                                                                                                                                                 (e) Outdoor Feeder Pillars (OFP) with CCMS &amp; Smart Controller for Group Control and Monitoring System ;                                                                                                                                                                                                         (f) Excavation of trench or Horizontal Drilling for laying DWC pipes;                                                                                                                                                                                                                                                                                  (g) Communication of Data from Field to Server ;                                                                                                                                                                                                                                                                                                                    (h) Cloud registration; hosting; uploading and managing all data after Mapping of Feeder Pillars and Light fittings as applicable installed by BIDDER;                                                                                                                                         
(i) All civil works associated with installations of the equipment/systems ;                                                                                                                                                                                                                                                                                                   (j) Any other electrical equipment/ component which are not specifically listed above but are necessary for Roads in the city of Guwahati having road width (including Carriageway and Shoulders on either side) as below; Lengths mentioned in the BOQ are Tentative, Need to be ascertained by the BIDDER during Survey.</t>
    </r>
  </si>
  <si>
    <t>Tender No:  SPV/GSCL/DEV/63/2017/Pt-II/83 dated 03-11-2021</t>
  </si>
  <si>
    <t>Tender No:   SPV/GSCL/DEV/63/2017/Pt-II/83 dated 03-11-2021</t>
  </si>
  <si>
    <t>Contract No:   SPV/GSCL/DEV/63/2017/Pt-II/83 dated 03-11-2021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</si>
</sst>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5" applyNumberFormat="1" applyFont="1" applyFill="1" applyBorder="1" applyAlignment="1">
      <alignment horizontal="center" vertical="center"/>
    </xf>
    <xf numFmtId="0" fontId="71" fillId="0" borderId="19"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20" xfId="59" applyNumberFormat="1" applyFont="1" applyFill="1" applyBorder="1" applyAlignment="1">
      <alignment horizontal="right" vertical="center"/>
      <protection/>
    </xf>
    <xf numFmtId="2" fontId="2" fillId="0" borderId="20" xfId="58" applyNumberFormat="1" applyFont="1" applyFill="1" applyBorder="1" applyAlignment="1">
      <alignment horizontal="right" vertical="center"/>
      <protection/>
    </xf>
    <xf numFmtId="0" fontId="3" fillId="0" borderId="16"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2" fillId="0" borderId="11" xfId="59" applyNumberFormat="1" applyFont="1" applyFill="1" applyBorder="1" applyAlignment="1">
      <alignment horizontal="left" vertical="center" wrapText="1"/>
      <protection/>
    </xf>
    <xf numFmtId="0" fontId="67" fillId="0" borderId="0" xfId="58" applyNumberFormat="1" applyFont="1" applyFill="1" applyBorder="1" applyAlignment="1" applyProtection="1">
      <alignment horizontal="center" vertical="center"/>
      <protection/>
    </xf>
    <xf numFmtId="0" fontId="67" fillId="0" borderId="0" xfId="60" applyNumberFormat="1" applyFont="1" applyFill="1" applyBorder="1" applyAlignment="1" applyProtection="1">
      <alignment horizontal="center" vertical="center"/>
      <protection/>
    </xf>
    <xf numFmtId="0" fontId="2" fillId="0" borderId="15" xfId="58" applyNumberFormat="1" applyFont="1" applyFill="1" applyBorder="1" applyAlignment="1" applyProtection="1">
      <alignment horizontal="left" vertical="top" wrapText="1"/>
      <protection/>
    </xf>
    <xf numFmtId="0" fontId="2" fillId="0" borderId="14" xfId="58" applyNumberFormat="1" applyFont="1" applyFill="1" applyBorder="1" applyAlignment="1">
      <alignment horizontal="center" vertical="top" wrapText="1"/>
      <protection/>
    </xf>
    <xf numFmtId="0" fontId="69" fillId="0" borderId="10" xfId="58" applyNumberFormat="1" applyFont="1" applyFill="1" applyBorder="1" applyAlignment="1">
      <alignment horizontal="center" vertical="top" wrapText="1"/>
      <protection/>
    </xf>
    <xf numFmtId="0" fontId="69" fillId="0" borderId="10" xfId="58" applyNumberFormat="1" applyFont="1" applyFill="1" applyBorder="1" applyAlignment="1">
      <alignment vertical="top" wrapText="1"/>
      <protection/>
    </xf>
    <xf numFmtId="0" fontId="3" fillId="0" borderId="11" xfId="58" applyNumberFormat="1" applyFont="1" applyFill="1" applyBorder="1" applyAlignment="1">
      <alignment horizontal="center" vertical="top"/>
      <protection/>
    </xf>
    <xf numFmtId="0" fontId="2" fillId="0" borderId="11" xfId="58" applyNumberFormat="1" applyFont="1" applyFill="1" applyBorder="1" applyAlignment="1">
      <alignment vertical="top" wrapText="1"/>
      <protection/>
    </xf>
    <xf numFmtId="0" fontId="73"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lignment horizontal="right" vertical="top"/>
      <protection/>
    </xf>
    <xf numFmtId="172" fontId="2" fillId="0" borderId="21" xfId="58" applyNumberFormat="1" applyFont="1" applyFill="1" applyBorder="1" applyAlignment="1">
      <alignment horizontal="right" vertical="top"/>
      <protection/>
    </xf>
    <xf numFmtId="0" fontId="3" fillId="0" borderId="11" xfId="58" applyNumberFormat="1" applyFont="1" applyFill="1" applyBorder="1" applyAlignment="1">
      <alignment vertical="top" wrapText="1"/>
      <protection/>
    </xf>
    <xf numFmtId="174" fontId="3" fillId="0" borderId="11" xfId="58" applyNumberFormat="1" applyFont="1" applyFill="1" applyBorder="1" applyAlignment="1">
      <alignment vertical="top"/>
      <protection/>
    </xf>
    <xf numFmtId="2"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locked="0"/>
    </xf>
    <xf numFmtId="2" fontId="2" fillId="33" borderId="11"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right" vertical="top"/>
      <protection locked="0"/>
    </xf>
    <xf numFmtId="2" fontId="2" fillId="0" borderId="10" xfId="57" applyNumberFormat="1" applyFont="1" applyFill="1" applyBorder="1" applyAlignment="1" applyProtection="1">
      <alignment horizontal="center" vertical="top" wrapText="1"/>
      <protection/>
    </xf>
    <xf numFmtId="2" fontId="2" fillId="0" borderId="10" xfId="57" applyNumberFormat="1" applyFont="1" applyFill="1" applyBorder="1" applyAlignment="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1" xfId="58" applyNumberFormat="1" applyFont="1" applyFill="1" applyBorder="1" applyAlignment="1">
      <alignment horizontal="right" vertical="top"/>
      <protection/>
    </xf>
    <xf numFmtId="2" fontId="2" fillId="0" borderId="21" xfId="58" applyNumberFormat="1" applyFont="1" applyFill="1" applyBorder="1" applyAlignment="1">
      <alignment horizontal="right" vertical="top"/>
      <protection/>
    </xf>
    <xf numFmtId="0" fontId="3" fillId="0" borderId="11" xfId="58" applyNumberFormat="1" applyFont="1" applyFill="1" applyBorder="1" applyAlignment="1">
      <alignment horizontal="left" vertical="top" wrapText="1"/>
      <protection/>
    </xf>
    <xf numFmtId="2" fontId="3" fillId="0" borderId="11" xfId="58" applyNumberFormat="1" applyFont="1" applyFill="1" applyBorder="1" applyAlignment="1">
      <alignment horizontal="center" vertical="top"/>
      <protection/>
    </xf>
    <xf numFmtId="0" fontId="2" fillId="0" borderId="11"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3" fillId="0" borderId="14" xfId="58" applyNumberFormat="1" applyFont="1" applyFill="1" applyBorder="1" applyAlignment="1">
      <alignment vertical="top"/>
      <protection/>
    </xf>
    <xf numFmtId="0" fontId="3" fillId="0" borderId="16" xfId="58" applyNumberFormat="1" applyFont="1" applyFill="1" applyBorder="1" applyAlignment="1">
      <alignment vertical="top"/>
      <protection/>
    </xf>
    <xf numFmtId="0" fontId="6" fillId="0" borderId="17" xfId="58" applyNumberFormat="1" applyFont="1" applyFill="1" applyBorder="1" applyAlignment="1">
      <alignment vertical="top"/>
      <protection/>
    </xf>
    <xf numFmtId="0" fontId="3" fillId="0" borderId="17" xfId="58" applyNumberFormat="1" applyFont="1" applyFill="1" applyBorder="1" applyAlignment="1">
      <alignment vertical="top"/>
      <protection/>
    </xf>
    <xf numFmtId="172" fontId="3" fillId="0" borderId="0" xfId="57" applyNumberFormat="1" applyFont="1" applyFill="1" applyAlignment="1">
      <alignment vertical="top"/>
      <protection/>
    </xf>
    <xf numFmtId="2" fontId="6" fillId="0" borderId="11" xfId="58" applyNumberFormat="1" applyFont="1" applyFill="1" applyBorder="1" applyAlignment="1">
      <alignment vertical="top"/>
      <protection/>
    </xf>
    <xf numFmtId="0" fontId="2" fillId="0" borderId="17" xfId="58" applyNumberFormat="1" applyFont="1" applyFill="1" applyBorder="1" applyAlignment="1">
      <alignment horizontal="left" vertical="top"/>
      <protection/>
    </xf>
    <xf numFmtId="0" fontId="14" fillId="0" borderId="10" xfId="58" applyNumberFormat="1" applyFont="1" applyFill="1" applyBorder="1" applyAlignment="1" applyProtection="1">
      <alignment vertical="center" wrapText="1"/>
      <protection locked="0"/>
    </xf>
    <xf numFmtId="0" fontId="68" fillId="33" borderId="10" xfId="58" applyNumberFormat="1" applyFont="1" applyFill="1" applyBorder="1" applyAlignment="1" applyProtection="1">
      <alignment vertical="center" wrapText="1"/>
      <protection locked="0"/>
    </xf>
    <xf numFmtId="10" fontId="70" fillId="33" borderId="10" xfId="64" applyNumberFormat="1" applyFont="1" applyFill="1" applyBorder="1" applyAlignment="1">
      <alignment horizontal="center" vertical="center"/>
    </xf>
    <xf numFmtId="0" fontId="65" fillId="0" borderId="10" xfId="58" applyNumberFormat="1" applyFont="1" applyFill="1" applyBorder="1" applyAlignment="1">
      <alignment vertical="top"/>
      <protection/>
    </xf>
    <xf numFmtId="0" fontId="13" fillId="0" borderId="10" xfId="58"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172" fontId="71" fillId="0" borderId="19" xfId="58" applyNumberFormat="1" applyFont="1" applyFill="1" applyBorder="1" applyAlignment="1">
      <alignment horizontal="right" vertical="top"/>
      <protection/>
    </xf>
    <xf numFmtId="172" fontId="6" fillId="0" borderId="18" xfId="58" applyNumberFormat="1" applyFont="1" applyFill="1" applyBorder="1" applyAlignment="1">
      <alignment horizontal="right" vertical="top"/>
      <protection/>
    </xf>
    <xf numFmtId="0" fontId="11" fillId="0" borderId="0" xfId="58" applyNumberFormat="1" applyFill="1">
      <alignment/>
      <protection/>
    </xf>
    <xf numFmtId="1" fontId="3" fillId="0" borderId="11" xfId="58" applyNumberFormat="1" applyFont="1" applyFill="1" applyBorder="1" applyAlignment="1">
      <alignment horizontal="center" vertical="top"/>
      <protection/>
    </xf>
    <xf numFmtId="0" fontId="3" fillId="0" borderId="11" xfId="58" applyNumberFormat="1" applyFont="1" applyFill="1" applyBorder="1" applyAlignment="1">
      <alignment horizontal="center" vertical="center" wrapText="1"/>
      <protection/>
    </xf>
    <xf numFmtId="0" fontId="3" fillId="0" borderId="0" xfId="57" applyNumberFormat="1" applyFont="1" applyFill="1" applyAlignment="1">
      <alignment horizontal="center" vertical="center"/>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11" xfId="57" applyNumberFormat="1" applyFont="1" applyFill="1" applyBorder="1" applyAlignment="1">
      <alignment horizontal="left" vertical="center" wrapText="1"/>
      <protection/>
    </xf>
    <xf numFmtId="0" fontId="5" fillId="2" borderId="11" xfId="57" applyNumberFormat="1" applyFont="1" applyFill="1" applyBorder="1" applyAlignment="1">
      <alignment horizontal="left" vertical="center" wrapText="1"/>
      <protection/>
    </xf>
    <xf numFmtId="0" fontId="64"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6" fillId="0" borderId="15" xfId="58" applyNumberFormat="1" applyFont="1" applyFill="1" applyBorder="1" applyAlignment="1">
      <alignment horizontal="center" vertical="top" wrapText="1"/>
      <protection/>
    </xf>
    <xf numFmtId="0" fontId="6" fillId="0" borderId="17"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2" fillId="33" borderId="15" xfId="58" applyNumberFormat="1" applyFont="1" applyFill="1" applyBorder="1" applyAlignment="1" applyProtection="1">
      <alignment horizontal="left" vertical="top"/>
      <protection/>
    </xf>
    <xf numFmtId="0" fontId="2" fillId="0" borderId="17" xfId="58" applyNumberFormat="1" applyFont="1" applyFill="1" applyBorder="1" applyAlignment="1" applyProtection="1">
      <alignment horizontal="left" vertical="top"/>
      <protection/>
    </xf>
    <xf numFmtId="0" fontId="2" fillId="0" borderId="22" xfId="58" applyNumberFormat="1" applyFont="1" applyFill="1" applyBorder="1" applyAlignment="1" applyProtection="1">
      <alignment horizontal="left" vertical="top"/>
      <protection/>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D\GUWAHATI%20SMART%20CITY\Biotoilet\RETENDER-PARAG\V4_BOQ_AllinOne.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D\GUWAHATI%20SMART%20CITY\Biotoilet\RETENDER-PARAG\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Schedule A"/>
      <sheetName val="Macros"/>
      <sheetName val="Schedule B"/>
      <sheetName val="BOQ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BA13" sqref="BA13"/>
    </sheetView>
  </sheetViews>
  <sheetFormatPr defaultColWidth="9.140625" defaultRowHeight="15"/>
  <cols>
    <col min="1" max="1" width="15.28125" style="29" customWidth="1"/>
    <col min="2" max="2" width="59.28125" style="29" customWidth="1"/>
    <col min="3" max="3" width="12.00390625" style="29" hidden="1" customWidth="1"/>
    <col min="4" max="4" width="12.421875" style="29" hidden="1" customWidth="1"/>
    <col min="5" max="5" width="11.00390625" style="29" hidden="1"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hidden="1" customWidth="1"/>
    <col min="14" max="14" width="13.7109375" style="49"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24.28125" style="29" customWidth="1"/>
    <col min="54" max="54" width="26.281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130" t="str">
        <f>B2&amp;" BoQ"</f>
        <v>Item Wise BoQ</v>
      </c>
      <c r="B1" s="130"/>
      <c r="C1" s="130"/>
      <c r="D1" s="130"/>
      <c r="E1" s="130"/>
      <c r="F1" s="130"/>
      <c r="G1" s="130"/>
      <c r="H1" s="130"/>
      <c r="I1" s="130"/>
      <c r="J1" s="130"/>
      <c r="K1" s="130"/>
      <c r="L1" s="130"/>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131" t="s">
        <v>104</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IE4" s="6"/>
      <c r="IF4" s="6"/>
      <c r="IG4" s="6"/>
      <c r="IH4" s="6"/>
      <c r="II4" s="6"/>
    </row>
    <row r="5" spans="1:243" s="5" customFormat="1" ht="45" customHeight="1">
      <c r="A5" s="131" t="s">
        <v>103</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IE5" s="6"/>
      <c r="IF5" s="6"/>
      <c r="IG5" s="6"/>
      <c r="IH5" s="6"/>
      <c r="II5" s="6"/>
    </row>
    <row r="6" spans="1:243" s="5" customFormat="1" ht="38.25" customHeight="1">
      <c r="A6" s="131" t="s">
        <v>108</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IE6" s="6"/>
      <c r="IF6" s="6"/>
      <c r="IG6" s="6"/>
      <c r="IH6" s="6"/>
      <c r="II6" s="6"/>
    </row>
    <row r="7" spans="1:243" s="5" customFormat="1" ht="29.25" customHeight="1" hidden="1">
      <c r="A7" s="133" t="s">
        <v>8</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IE7" s="6"/>
      <c r="IF7" s="6"/>
      <c r="IG7" s="6"/>
      <c r="IH7" s="6"/>
      <c r="II7" s="6"/>
    </row>
    <row r="8" spans="1:243" s="7" customFormat="1" ht="58.5" customHeight="1">
      <c r="A8" s="32" t="s">
        <v>42</v>
      </c>
      <c r="B8" s="134"/>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6"/>
      <c r="IE8" s="8"/>
      <c r="IF8" s="8"/>
      <c r="IG8" s="8"/>
      <c r="IH8" s="8"/>
      <c r="II8" s="8"/>
    </row>
    <row r="9" spans="1:243" s="9" customFormat="1" ht="61.5" customHeight="1">
      <c r="A9" s="124" t="s">
        <v>41</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6"/>
      <c r="BE9" s="12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47</v>
      </c>
      <c r="G11" s="50"/>
      <c r="H11" s="50"/>
      <c r="I11" s="50" t="s">
        <v>18</v>
      </c>
      <c r="J11" s="50" t="s">
        <v>19</v>
      </c>
      <c r="K11" s="50" t="s">
        <v>20</v>
      </c>
      <c r="L11" s="50" t="s">
        <v>21</v>
      </c>
      <c r="M11" s="51" t="s">
        <v>46</v>
      </c>
      <c r="N11" s="50" t="s">
        <v>48</v>
      </c>
      <c r="O11" s="50" t="s">
        <v>49</v>
      </c>
      <c r="P11" s="50" t="s">
        <v>45</v>
      </c>
      <c r="Q11" s="50" t="s">
        <v>44</v>
      </c>
      <c r="R11" s="50" t="s">
        <v>43</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102</v>
      </c>
      <c r="BB11" s="52" t="s">
        <v>102</v>
      </c>
      <c r="BC11" s="53" t="s">
        <v>40</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9" customFormat="1" ht="68.25" customHeight="1">
      <c r="A13" s="58">
        <v>1.01</v>
      </c>
      <c r="B13" s="122" t="s">
        <v>100</v>
      </c>
      <c r="C13" s="76" t="s">
        <v>25</v>
      </c>
      <c r="D13" s="60">
        <v>1</v>
      </c>
      <c r="E13" s="61" t="s">
        <v>27</v>
      </c>
      <c r="F13" s="60"/>
      <c r="G13" s="62"/>
      <c r="H13" s="63"/>
      <c r="I13" s="64" t="s">
        <v>28</v>
      </c>
      <c r="J13" s="65">
        <f>IF(I13="Less(-)",-1,1)</f>
        <v>1</v>
      </c>
      <c r="K13" s="66" t="s">
        <v>37</v>
      </c>
      <c r="L13" s="66" t="s">
        <v>6</v>
      </c>
      <c r="M13" s="67">
        <f>'Schedule A'!BA25</f>
        <v>0</v>
      </c>
      <c r="N13" s="74"/>
      <c r="O13" s="74"/>
      <c r="P13" s="75"/>
      <c r="Q13" s="75"/>
      <c r="R13" s="75"/>
      <c r="S13" s="68"/>
      <c r="T13" s="69"/>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1">
        <f>M13</f>
        <v>0</v>
      </c>
      <c r="BB13" s="72">
        <f>BA13</f>
        <v>0</v>
      </c>
      <c r="BC13" s="59" t="str">
        <f>SpellNumber(L13,BB13)</f>
        <v>INR Zero Only</v>
      </c>
      <c r="IE13" s="10">
        <v>1.01</v>
      </c>
      <c r="IF13" s="10" t="s">
        <v>29</v>
      </c>
      <c r="IG13" s="10" t="s">
        <v>25</v>
      </c>
      <c r="IH13" s="10">
        <v>123.223</v>
      </c>
      <c r="II13" s="10" t="s">
        <v>27</v>
      </c>
    </row>
    <row r="14" spans="1:243" s="9" customFormat="1" ht="56.25" customHeight="1">
      <c r="A14" s="58">
        <v>1.02</v>
      </c>
      <c r="B14" s="122" t="s">
        <v>101</v>
      </c>
      <c r="C14" s="76" t="s">
        <v>31</v>
      </c>
      <c r="D14" s="60">
        <v>1</v>
      </c>
      <c r="E14" s="61" t="s">
        <v>27</v>
      </c>
      <c r="F14" s="60"/>
      <c r="G14" s="62"/>
      <c r="H14" s="62"/>
      <c r="I14" s="64" t="s">
        <v>28</v>
      </c>
      <c r="J14" s="65">
        <f>IF(I14="Less(-)",-1,1)</f>
        <v>1</v>
      </c>
      <c r="K14" s="66" t="s">
        <v>37</v>
      </c>
      <c r="L14" s="66" t="s">
        <v>6</v>
      </c>
      <c r="M14" s="67">
        <f>'Schedule B'!BA19</f>
        <v>0</v>
      </c>
      <c r="N14" s="74"/>
      <c r="O14" s="74"/>
      <c r="P14" s="75"/>
      <c r="Q14" s="75"/>
      <c r="R14" s="75"/>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1">
        <f>M14</f>
        <v>0</v>
      </c>
      <c r="BB14" s="72">
        <f>BA14</f>
        <v>0</v>
      </c>
      <c r="BC14" s="59" t="str">
        <f>SpellNumber(L14,BB14)</f>
        <v>INR Zero Only</v>
      </c>
      <c r="IE14" s="10">
        <v>1.02</v>
      </c>
      <c r="IF14" s="10" t="s">
        <v>30</v>
      </c>
      <c r="IG14" s="10" t="s">
        <v>31</v>
      </c>
      <c r="IH14" s="10">
        <v>213</v>
      </c>
      <c r="II14" s="10" t="s">
        <v>27</v>
      </c>
    </row>
    <row r="15" spans="1:243" s="23" customFormat="1" ht="56.25" customHeight="1">
      <c r="A15" s="34" t="s">
        <v>33</v>
      </c>
      <c r="B15" s="35"/>
      <c r="C15" s="36"/>
      <c r="D15" s="37"/>
      <c r="E15" s="37"/>
      <c r="F15" s="37"/>
      <c r="G15" s="37"/>
      <c r="H15" s="38"/>
      <c r="I15" s="38"/>
      <c r="J15" s="38"/>
      <c r="K15" s="38"/>
      <c r="L15" s="39"/>
      <c r="P15" s="73"/>
      <c r="Q15" s="73"/>
      <c r="R15" s="73"/>
      <c r="BA15" s="57">
        <f>SUM(BA13:BA14)</f>
        <v>0</v>
      </c>
      <c r="BB15" s="57">
        <f>SUM(BB13:BB14)</f>
        <v>0</v>
      </c>
      <c r="BC15" s="33" t="str">
        <f>SpellNumber($E$2,BB15)</f>
        <v>INR Zero Only</v>
      </c>
      <c r="IE15" s="24">
        <v>4</v>
      </c>
      <c r="IF15" s="24" t="s">
        <v>30</v>
      </c>
      <c r="IG15" s="24" t="s">
        <v>32</v>
      </c>
      <c r="IH15" s="24">
        <v>10</v>
      </c>
      <c r="II15" s="24" t="s">
        <v>27</v>
      </c>
    </row>
    <row r="16" spans="1:243" s="27" customFormat="1" ht="15" customHeight="1" hidden="1">
      <c r="A16" s="35" t="s">
        <v>39</v>
      </c>
      <c r="B16" s="40"/>
      <c r="C16" s="25"/>
      <c r="D16" s="41"/>
      <c r="E16" s="42" t="s">
        <v>34</v>
      </c>
      <c r="F16" s="55"/>
      <c r="G16" s="43"/>
      <c r="H16" s="26"/>
      <c r="I16" s="26"/>
      <c r="J16" s="26"/>
      <c r="K16" s="44"/>
      <c r="L16" s="45"/>
      <c r="M16" s="46" t="s">
        <v>35</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4" t="s">
        <v>38</v>
      </c>
      <c r="B17" s="34"/>
      <c r="C17" s="127" t="str">
        <f>SpellNumber($E$2,BB15)</f>
        <v>INR Zero Only</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DB3E" sheet="1" objects="1"/>
  <mergeCells count="8">
    <mergeCell ref="A9:BC9"/>
    <mergeCell ref="C17:BC17"/>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4">
      <formula1>0</formula1>
      <formula2>999999999999999</formula2>
    </dataValidation>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2">
    <tabColor theme="4" tint="-0.4999699890613556"/>
  </sheetPr>
  <dimension ref="A1:II28"/>
  <sheetViews>
    <sheetView showGridLines="0" zoomScale="70" zoomScaleNormal="70" zoomScaleSheetLayoutView="82" zoomScalePageLayoutView="0" workbookViewId="0" topLeftCell="A12">
      <selection activeCell="M14" sqref="M14:M24"/>
    </sheetView>
  </sheetViews>
  <sheetFormatPr defaultColWidth="9.140625" defaultRowHeight="15"/>
  <cols>
    <col min="1" max="1" width="14.57421875" style="29" customWidth="1"/>
    <col min="2" max="2" width="122.140625" style="29" customWidth="1"/>
    <col min="3" max="3" width="10.140625" style="29" hidden="1" customWidth="1"/>
    <col min="4" max="4" width="14.57421875" style="29" customWidth="1"/>
    <col min="5" max="5" width="11.28125" style="29" customWidth="1"/>
    <col min="6" max="6" width="14.421875" style="29" hidden="1" customWidth="1"/>
    <col min="7" max="7" width="14.140625" style="29" hidden="1" customWidth="1"/>
    <col min="8" max="9" width="12.140625" style="29" hidden="1" customWidth="1"/>
    <col min="10" max="10" width="9.00390625" style="29" hidden="1" customWidth="1"/>
    <col min="11" max="11" width="19.57421875" style="29" hidden="1" customWidth="1"/>
    <col min="12" max="12" width="14.28125" style="29" hidden="1" customWidth="1"/>
    <col min="13" max="13" width="19.00390625" style="29" customWidth="1"/>
    <col min="14" max="14" width="15.28125" style="120"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0.28125" style="29" customWidth="1"/>
    <col min="54" max="54" width="18.8515625" style="29" hidden="1" customWidth="1"/>
    <col min="55" max="55" width="43.57421875" style="29" customWidth="1"/>
    <col min="56" max="238" width="9.140625" style="29" customWidth="1"/>
    <col min="239" max="243" width="9.140625" style="30" customWidth="1"/>
    <col min="244" max="16384" width="9.140625" style="29" customWidth="1"/>
  </cols>
  <sheetData>
    <row r="1" spans="1:243" s="1" customFormat="1" ht="25.5" customHeight="1">
      <c r="A1" s="140" t="s">
        <v>50</v>
      </c>
      <c r="B1" s="140"/>
      <c r="C1" s="140"/>
      <c r="D1" s="140"/>
      <c r="E1" s="140"/>
      <c r="F1" s="140"/>
      <c r="G1" s="140"/>
      <c r="H1" s="140"/>
      <c r="I1" s="140"/>
      <c r="J1" s="140"/>
      <c r="K1" s="140"/>
      <c r="L1" s="140"/>
      <c r="O1" s="2"/>
      <c r="P1" s="2"/>
      <c r="Q1" s="3"/>
      <c r="IE1" s="3"/>
      <c r="IF1" s="3"/>
      <c r="IG1" s="3"/>
      <c r="IH1" s="3"/>
      <c r="II1" s="3"/>
    </row>
    <row r="2" spans="1:17" s="1" customFormat="1" ht="25.5" customHeight="1" hidden="1">
      <c r="A2" s="77" t="s">
        <v>3</v>
      </c>
      <c r="B2" s="77" t="s">
        <v>51</v>
      </c>
      <c r="C2" s="78" t="s">
        <v>4</v>
      </c>
      <c r="D2" s="78" t="s">
        <v>5</v>
      </c>
      <c r="E2" s="77" t="s">
        <v>6</v>
      </c>
      <c r="J2" s="4"/>
      <c r="K2" s="4"/>
      <c r="L2" s="4"/>
      <c r="O2" s="2"/>
      <c r="P2" s="2"/>
      <c r="Q2" s="3"/>
    </row>
    <row r="3" spans="1:243" s="1" customFormat="1" ht="30" customHeight="1" hidden="1">
      <c r="A3" s="1" t="s">
        <v>7</v>
      </c>
      <c r="C3" s="1" t="s">
        <v>52</v>
      </c>
      <c r="IE3" s="3"/>
      <c r="IF3" s="3"/>
      <c r="IG3" s="3"/>
      <c r="IH3" s="3"/>
      <c r="II3" s="3"/>
    </row>
    <row r="4" spans="1:243" s="5" customFormat="1" ht="30.75" customHeight="1">
      <c r="A4" s="131" t="s">
        <v>53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IE4" s="6"/>
      <c r="IF4" s="6"/>
      <c r="IG4" s="6"/>
      <c r="IH4" s="6"/>
      <c r="II4" s="6"/>
    </row>
    <row r="5" spans="1:243" s="5" customFormat="1" ht="30.75" customHeight="1">
      <c r="A5" s="131" t="s">
        <v>54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IE5" s="6"/>
      <c r="IF5" s="6"/>
      <c r="IG5" s="6"/>
      <c r="IH5" s="6"/>
      <c r="II5" s="6"/>
    </row>
    <row r="6" spans="1:243" s="5" customFormat="1" ht="30.75" customHeight="1">
      <c r="A6" s="131" t="s">
        <v>107</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IE6" s="6"/>
      <c r="IF6" s="6"/>
      <c r="IG6" s="6"/>
      <c r="IH6" s="6"/>
      <c r="II6" s="6"/>
    </row>
    <row r="7" spans="1:243" s="5" customFormat="1" ht="29.25" customHeight="1" hidden="1">
      <c r="A7" s="133" t="s">
        <v>8</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IE7" s="6"/>
      <c r="IF7" s="6"/>
      <c r="IG7" s="6"/>
      <c r="IH7" s="6"/>
      <c r="II7" s="6"/>
    </row>
    <row r="8" spans="1:243" s="7" customFormat="1" ht="87" customHeight="1" hidden="1">
      <c r="A8" s="79" t="s">
        <v>42</v>
      </c>
      <c r="B8" s="141">
        <v>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3"/>
      <c r="IE8" s="8"/>
      <c r="IF8" s="8"/>
      <c r="IG8" s="8"/>
      <c r="IH8" s="8"/>
      <c r="II8" s="8"/>
    </row>
    <row r="9" spans="1:243" s="9" customFormat="1" ht="61.5" customHeight="1">
      <c r="A9" s="124" t="s">
        <v>55</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06.5" customHeight="1">
      <c r="A11" s="11" t="s">
        <v>0</v>
      </c>
      <c r="B11" s="11" t="s">
        <v>15</v>
      </c>
      <c r="C11" s="11" t="s">
        <v>1</v>
      </c>
      <c r="D11" s="11" t="s">
        <v>16</v>
      </c>
      <c r="E11" s="11" t="s">
        <v>17</v>
      </c>
      <c r="F11" s="11" t="s">
        <v>56</v>
      </c>
      <c r="G11" s="11"/>
      <c r="H11" s="11"/>
      <c r="I11" s="11" t="s">
        <v>18</v>
      </c>
      <c r="J11" s="11" t="s">
        <v>19</v>
      </c>
      <c r="K11" s="11" t="s">
        <v>20</v>
      </c>
      <c r="L11" s="11" t="s">
        <v>21</v>
      </c>
      <c r="M11" s="80" t="s">
        <v>57</v>
      </c>
      <c r="N11" s="11" t="s">
        <v>58</v>
      </c>
      <c r="O11" s="11" t="s">
        <v>59</v>
      </c>
      <c r="P11" s="11" t="s">
        <v>60</v>
      </c>
      <c r="Q11" s="11" t="s">
        <v>61</v>
      </c>
      <c r="R11" s="11"/>
      <c r="S11" s="11"/>
      <c r="T11" s="11" t="s">
        <v>62</v>
      </c>
      <c r="U11" s="11" t="s">
        <v>22</v>
      </c>
      <c r="V11" s="11" t="s">
        <v>23</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81" t="s">
        <v>63</v>
      </c>
      <c r="BB11" s="82" t="s">
        <v>64</v>
      </c>
      <c r="BC11" s="82" t="s">
        <v>65</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3" customFormat="1" ht="284.25" customHeight="1">
      <c r="A13" s="83">
        <v>1</v>
      </c>
      <c r="B13" s="84" t="s">
        <v>105</v>
      </c>
      <c r="C13" s="85" t="s">
        <v>66</v>
      </c>
      <c r="D13" s="86"/>
      <c r="E13" s="15"/>
      <c r="F13" s="86"/>
      <c r="G13" s="16"/>
      <c r="H13" s="16"/>
      <c r="I13" s="86"/>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87"/>
      <c r="BB13" s="88"/>
      <c r="BC13" s="89"/>
      <c r="IE13" s="24">
        <v>1</v>
      </c>
      <c r="IF13" s="24" t="s">
        <v>24</v>
      </c>
      <c r="IG13" s="24" t="s">
        <v>25</v>
      </c>
      <c r="IH13" s="24">
        <v>10</v>
      </c>
      <c r="II13" s="24" t="s">
        <v>26</v>
      </c>
    </row>
    <row r="14" spans="1:243" s="23" customFormat="1" ht="59.25" customHeight="1">
      <c r="A14" s="83">
        <v>1.01</v>
      </c>
      <c r="B14" s="89" t="s">
        <v>67</v>
      </c>
      <c r="C14" s="85"/>
      <c r="D14" s="90">
        <v>22.8</v>
      </c>
      <c r="E14" s="15" t="s">
        <v>68</v>
      </c>
      <c r="F14" s="91">
        <v>100</v>
      </c>
      <c r="G14" s="92"/>
      <c r="H14" s="16"/>
      <c r="I14" s="86" t="s">
        <v>28</v>
      </c>
      <c r="J14" s="17">
        <f>IF(I14="Less(-)",-1,1)</f>
        <v>1</v>
      </c>
      <c r="K14" s="18" t="s">
        <v>37</v>
      </c>
      <c r="L14" s="18" t="s">
        <v>6</v>
      </c>
      <c r="M14" s="93"/>
      <c r="N14" s="94"/>
      <c r="O14" s="94"/>
      <c r="P14" s="95"/>
      <c r="Q14" s="94"/>
      <c r="R14" s="94"/>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8">
        <f>total_amount_ba($B$2,$D$2,D14,F14,J14,K14,M14)</f>
        <v>0</v>
      </c>
      <c r="BB14" s="99">
        <f>BA14+SUM(N14:AZ14)</f>
        <v>0</v>
      </c>
      <c r="BC14" s="89" t="str">
        <f>SpellNumber(L14,BB14)</f>
        <v>INR Zero Only</v>
      </c>
      <c r="IE14" s="24"/>
      <c r="IF14" s="24"/>
      <c r="IG14" s="24"/>
      <c r="IH14" s="24"/>
      <c r="II14" s="24"/>
    </row>
    <row r="15" spans="1:243" s="23" customFormat="1" ht="30.75" customHeight="1">
      <c r="A15" s="83">
        <v>1.02</v>
      </c>
      <c r="B15" s="89" t="s">
        <v>69</v>
      </c>
      <c r="C15" s="85" t="s">
        <v>70</v>
      </c>
      <c r="D15" s="90">
        <v>62.2</v>
      </c>
      <c r="E15" s="15" t="s">
        <v>68</v>
      </c>
      <c r="F15" s="91">
        <v>100</v>
      </c>
      <c r="G15" s="92"/>
      <c r="H15" s="16"/>
      <c r="I15" s="86" t="s">
        <v>28</v>
      </c>
      <c r="J15" s="17">
        <f aca="true" t="shared" si="0" ref="J15:J23">IF(I15="Less(-)",-1,1)</f>
        <v>1</v>
      </c>
      <c r="K15" s="18" t="s">
        <v>37</v>
      </c>
      <c r="L15" s="18" t="s">
        <v>6</v>
      </c>
      <c r="M15" s="93"/>
      <c r="N15" s="94"/>
      <c r="O15" s="94"/>
      <c r="P15" s="95"/>
      <c r="Q15" s="94"/>
      <c r="R15" s="94"/>
      <c r="S15" s="96"/>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8">
        <f>total_amount_ba($B$2,$D$2,D15,F15,J15,K15,M15)</f>
        <v>0</v>
      </c>
      <c r="BB15" s="99">
        <f aca="true" t="shared" si="1" ref="BB15:BB23">BA15+SUM(N15:AZ15)</f>
        <v>0</v>
      </c>
      <c r="BC15" s="89" t="str">
        <f aca="true" t="shared" si="2" ref="BC15:BC23">SpellNumber(L15,BB15)</f>
        <v>INR Zero Only</v>
      </c>
      <c r="IE15" s="24">
        <v>1.01</v>
      </c>
      <c r="IF15" s="24" t="s">
        <v>29</v>
      </c>
      <c r="IG15" s="24" t="s">
        <v>25</v>
      </c>
      <c r="IH15" s="24">
        <v>123.223</v>
      </c>
      <c r="II15" s="24" t="s">
        <v>27</v>
      </c>
    </row>
    <row r="16" spans="1:243" s="23" customFormat="1" ht="31.5" customHeight="1">
      <c r="A16" s="83">
        <v>1.03</v>
      </c>
      <c r="B16" s="89" t="s">
        <v>71</v>
      </c>
      <c r="C16" s="85" t="s">
        <v>72</v>
      </c>
      <c r="D16" s="90">
        <v>23.2</v>
      </c>
      <c r="E16" s="15" t="s">
        <v>68</v>
      </c>
      <c r="F16" s="91">
        <v>100</v>
      </c>
      <c r="G16" s="92"/>
      <c r="H16" s="16"/>
      <c r="I16" s="86" t="s">
        <v>28</v>
      </c>
      <c r="J16" s="17">
        <f t="shared" si="0"/>
        <v>1</v>
      </c>
      <c r="K16" s="18" t="s">
        <v>37</v>
      </c>
      <c r="L16" s="18" t="s">
        <v>6</v>
      </c>
      <c r="M16" s="93"/>
      <c r="N16" s="94"/>
      <c r="O16" s="94"/>
      <c r="P16" s="95"/>
      <c r="Q16" s="94"/>
      <c r="R16" s="94"/>
      <c r="S16" s="96"/>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8">
        <f>total_amount_ba($B$2,$D$2,D16,F16,J16,K16,M16)</f>
        <v>0</v>
      </c>
      <c r="BB16" s="99">
        <f t="shared" si="1"/>
        <v>0</v>
      </c>
      <c r="BC16" s="89" t="str">
        <f t="shared" si="2"/>
        <v>INR Zero Only</v>
      </c>
      <c r="IE16" s="24">
        <v>1.01</v>
      </c>
      <c r="IF16" s="24" t="s">
        <v>29</v>
      </c>
      <c r="IG16" s="24" t="s">
        <v>25</v>
      </c>
      <c r="IH16" s="24">
        <v>123.223</v>
      </c>
      <c r="II16" s="24" t="s">
        <v>27</v>
      </c>
    </row>
    <row r="17" spans="1:243" s="23" customFormat="1" ht="31.5" customHeight="1">
      <c r="A17" s="83">
        <v>1.04</v>
      </c>
      <c r="B17" s="89" t="s">
        <v>73</v>
      </c>
      <c r="C17" s="85" t="s">
        <v>74</v>
      </c>
      <c r="D17" s="90">
        <v>12</v>
      </c>
      <c r="E17" s="15" t="s">
        <v>68</v>
      </c>
      <c r="F17" s="91">
        <v>100</v>
      </c>
      <c r="G17" s="92"/>
      <c r="H17" s="16"/>
      <c r="I17" s="86" t="s">
        <v>28</v>
      </c>
      <c r="J17" s="17">
        <f t="shared" si="0"/>
        <v>1</v>
      </c>
      <c r="K17" s="18" t="s">
        <v>37</v>
      </c>
      <c r="L17" s="18" t="s">
        <v>6</v>
      </c>
      <c r="M17" s="93"/>
      <c r="N17" s="94"/>
      <c r="O17" s="94"/>
      <c r="P17" s="95"/>
      <c r="Q17" s="94"/>
      <c r="R17" s="94"/>
      <c r="S17" s="96"/>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8">
        <f>total_amount_ba($B$2,$D$2,D17,F17,J17,K17,M17)</f>
        <v>0</v>
      </c>
      <c r="BB17" s="99">
        <f t="shared" si="1"/>
        <v>0</v>
      </c>
      <c r="BC17" s="89" t="str">
        <f t="shared" si="2"/>
        <v>INR Zero Only</v>
      </c>
      <c r="IE17" s="24">
        <v>1.01</v>
      </c>
      <c r="IF17" s="24" t="s">
        <v>29</v>
      </c>
      <c r="IG17" s="24" t="s">
        <v>25</v>
      </c>
      <c r="IH17" s="24">
        <v>123.223</v>
      </c>
      <c r="II17" s="24" t="s">
        <v>27</v>
      </c>
    </row>
    <row r="18" spans="1:243" s="23" customFormat="1" ht="31.5" customHeight="1">
      <c r="A18" s="83">
        <v>1.05</v>
      </c>
      <c r="B18" s="89" t="s">
        <v>75</v>
      </c>
      <c r="C18" s="85" t="s">
        <v>76</v>
      </c>
      <c r="D18" s="90">
        <v>3.5</v>
      </c>
      <c r="E18" s="15" t="s">
        <v>68</v>
      </c>
      <c r="F18" s="91">
        <v>100</v>
      </c>
      <c r="G18" s="92"/>
      <c r="H18" s="16"/>
      <c r="I18" s="86" t="s">
        <v>28</v>
      </c>
      <c r="J18" s="17">
        <f t="shared" si="0"/>
        <v>1</v>
      </c>
      <c r="K18" s="18" t="s">
        <v>37</v>
      </c>
      <c r="L18" s="18" t="s">
        <v>6</v>
      </c>
      <c r="M18" s="93"/>
      <c r="N18" s="94"/>
      <c r="O18" s="94"/>
      <c r="P18" s="95"/>
      <c r="Q18" s="94"/>
      <c r="R18" s="94"/>
      <c r="S18" s="96"/>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8">
        <f aca="true" t="shared" si="3" ref="BA18:BA23">total_amount_ba($B$2,$D$2,D18,F18,J18,K18,M18)</f>
        <v>0</v>
      </c>
      <c r="BB18" s="99">
        <f t="shared" si="1"/>
        <v>0</v>
      </c>
      <c r="BC18" s="89" t="str">
        <f t="shared" si="2"/>
        <v>INR Zero Only</v>
      </c>
      <c r="IE18" s="24">
        <v>1.01</v>
      </c>
      <c r="IF18" s="24" t="s">
        <v>29</v>
      </c>
      <c r="IG18" s="24" t="s">
        <v>25</v>
      </c>
      <c r="IH18" s="24">
        <v>123.223</v>
      </c>
      <c r="II18" s="24" t="s">
        <v>27</v>
      </c>
    </row>
    <row r="19" spans="1:243" s="23" customFormat="1" ht="38.25" customHeight="1">
      <c r="A19" s="83">
        <v>1.06</v>
      </c>
      <c r="B19" s="89" t="s">
        <v>77</v>
      </c>
      <c r="C19" s="85" t="s">
        <v>78</v>
      </c>
      <c r="D19" s="90">
        <v>6.25</v>
      </c>
      <c r="E19" s="15" t="s">
        <v>68</v>
      </c>
      <c r="F19" s="91">
        <v>100</v>
      </c>
      <c r="G19" s="92"/>
      <c r="H19" s="16"/>
      <c r="I19" s="86" t="s">
        <v>28</v>
      </c>
      <c r="J19" s="17">
        <f t="shared" si="0"/>
        <v>1</v>
      </c>
      <c r="K19" s="18" t="s">
        <v>37</v>
      </c>
      <c r="L19" s="18" t="s">
        <v>6</v>
      </c>
      <c r="M19" s="93"/>
      <c r="N19" s="94"/>
      <c r="O19" s="94"/>
      <c r="P19" s="95"/>
      <c r="Q19" s="94"/>
      <c r="R19" s="94"/>
      <c r="S19" s="96"/>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8">
        <f t="shared" si="3"/>
        <v>0</v>
      </c>
      <c r="BB19" s="99">
        <f t="shared" si="1"/>
        <v>0</v>
      </c>
      <c r="BC19" s="89" t="str">
        <f t="shared" si="2"/>
        <v>INR Zero Only</v>
      </c>
      <c r="IE19" s="24">
        <v>1.01</v>
      </c>
      <c r="IF19" s="24" t="s">
        <v>29</v>
      </c>
      <c r="IG19" s="24" t="s">
        <v>25</v>
      </c>
      <c r="IH19" s="24">
        <v>123.223</v>
      </c>
      <c r="II19" s="24" t="s">
        <v>27</v>
      </c>
    </row>
    <row r="20" spans="1:243" s="23" customFormat="1" ht="38.25" customHeight="1">
      <c r="A20" s="83">
        <v>1.07</v>
      </c>
      <c r="B20" s="89" t="s">
        <v>79</v>
      </c>
      <c r="C20" s="85" t="s">
        <v>80</v>
      </c>
      <c r="D20" s="90">
        <v>0.3</v>
      </c>
      <c r="E20" s="15" t="s">
        <v>68</v>
      </c>
      <c r="F20" s="91">
        <v>100</v>
      </c>
      <c r="G20" s="92"/>
      <c r="H20" s="16"/>
      <c r="I20" s="86" t="s">
        <v>28</v>
      </c>
      <c r="J20" s="17">
        <f t="shared" si="0"/>
        <v>1</v>
      </c>
      <c r="K20" s="18" t="s">
        <v>37</v>
      </c>
      <c r="L20" s="18" t="s">
        <v>6</v>
      </c>
      <c r="M20" s="93"/>
      <c r="N20" s="94"/>
      <c r="O20" s="94"/>
      <c r="P20" s="95"/>
      <c r="Q20" s="94"/>
      <c r="R20" s="94"/>
      <c r="S20" s="96"/>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8">
        <f t="shared" si="3"/>
        <v>0</v>
      </c>
      <c r="BB20" s="99">
        <f t="shared" si="1"/>
        <v>0</v>
      </c>
      <c r="BC20" s="89" t="str">
        <f t="shared" si="2"/>
        <v>INR Zero Only</v>
      </c>
      <c r="IE20" s="24">
        <v>1.01</v>
      </c>
      <c r="IF20" s="24" t="s">
        <v>29</v>
      </c>
      <c r="IG20" s="24" t="s">
        <v>25</v>
      </c>
      <c r="IH20" s="24">
        <v>123.223</v>
      </c>
      <c r="II20" s="24" t="s">
        <v>27</v>
      </c>
    </row>
    <row r="21" spans="1:243" s="23" customFormat="1" ht="44.25" customHeight="1">
      <c r="A21" s="83">
        <v>1.08</v>
      </c>
      <c r="B21" s="89" t="s">
        <v>81</v>
      </c>
      <c r="C21" s="85" t="s">
        <v>82</v>
      </c>
      <c r="D21" s="90">
        <v>1.3</v>
      </c>
      <c r="E21" s="15" t="s">
        <v>68</v>
      </c>
      <c r="F21" s="91">
        <v>100</v>
      </c>
      <c r="G21" s="92"/>
      <c r="H21" s="16"/>
      <c r="I21" s="86" t="s">
        <v>28</v>
      </c>
      <c r="J21" s="17">
        <f t="shared" si="0"/>
        <v>1</v>
      </c>
      <c r="K21" s="18" t="s">
        <v>37</v>
      </c>
      <c r="L21" s="18" t="s">
        <v>6</v>
      </c>
      <c r="M21" s="93"/>
      <c r="N21" s="94"/>
      <c r="O21" s="94"/>
      <c r="P21" s="95"/>
      <c r="Q21" s="94"/>
      <c r="R21" s="94"/>
      <c r="S21" s="96"/>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8">
        <f t="shared" si="3"/>
        <v>0</v>
      </c>
      <c r="BB21" s="99">
        <f t="shared" si="1"/>
        <v>0</v>
      </c>
      <c r="BC21" s="89" t="str">
        <f t="shared" si="2"/>
        <v>INR Zero Only</v>
      </c>
      <c r="IE21" s="24">
        <v>1.01</v>
      </c>
      <c r="IF21" s="24" t="s">
        <v>29</v>
      </c>
      <c r="IG21" s="24" t="s">
        <v>25</v>
      </c>
      <c r="IH21" s="24">
        <v>123.223</v>
      </c>
      <c r="II21" s="24" t="s">
        <v>27</v>
      </c>
    </row>
    <row r="22" spans="1:243" s="23" customFormat="1" ht="36.75" customHeight="1">
      <c r="A22" s="83">
        <v>1.09</v>
      </c>
      <c r="B22" s="100" t="s">
        <v>83</v>
      </c>
      <c r="C22" s="85" t="s">
        <v>84</v>
      </c>
      <c r="D22" s="90">
        <v>3.2</v>
      </c>
      <c r="E22" s="15" t="s">
        <v>68</v>
      </c>
      <c r="F22" s="91">
        <v>100</v>
      </c>
      <c r="G22" s="92"/>
      <c r="H22" s="16"/>
      <c r="I22" s="86" t="s">
        <v>28</v>
      </c>
      <c r="J22" s="17">
        <f t="shared" si="0"/>
        <v>1</v>
      </c>
      <c r="K22" s="18" t="s">
        <v>37</v>
      </c>
      <c r="L22" s="18" t="s">
        <v>6</v>
      </c>
      <c r="M22" s="93"/>
      <c r="N22" s="94"/>
      <c r="O22" s="94"/>
      <c r="P22" s="95"/>
      <c r="Q22" s="94"/>
      <c r="R22" s="94"/>
      <c r="S22" s="96"/>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8">
        <f t="shared" si="3"/>
        <v>0</v>
      </c>
      <c r="BB22" s="99">
        <f t="shared" si="1"/>
        <v>0</v>
      </c>
      <c r="BC22" s="89" t="str">
        <f t="shared" si="2"/>
        <v>INR Zero Only</v>
      </c>
      <c r="IE22" s="24">
        <v>1.01</v>
      </c>
      <c r="IF22" s="24" t="s">
        <v>29</v>
      </c>
      <c r="IG22" s="24" t="s">
        <v>25</v>
      </c>
      <c r="IH22" s="24">
        <v>123.223</v>
      </c>
      <c r="II22" s="24" t="s">
        <v>27</v>
      </c>
    </row>
    <row r="23" spans="1:243" s="23" customFormat="1" ht="37.5" customHeight="1">
      <c r="A23" s="101">
        <v>1.1</v>
      </c>
      <c r="B23" s="89" t="s">
        <v>85</v>
      </c>
      <c r="C23" s="85" t="s">
        <v>86</v>
      </c>
      <c r="D23" s="90">
        <v>1.2</v>
      </c>
      <c r="E23" s="15" t="s">
        <v>68</v>
      </c>
      <c r="F23" s="91">
        <v>100</v>
      </c>
      <c r="G23" s="92"/>
      <c r="H23" s="16"/>
      <c r="I23" s="86" t="s">
        <v>28</v>
      </c>
      <c r="J23" s="17">
        <f t="shared" si="0"/>
        <v>1</v>
      </c>
      <c r="K23" s="18" t="s">
        <v>37</v>
      </c>
      <c r="L23" s="18" t="s">
        <v>6</v>
      </c>
      <c r="M23" s="93"/>
      <c r="N23" s="94"/>
      <c r="O23" s="94"/>
      <c r="P23" s="95"/>
      <c r="Q23" s="94"/>
      <c r="R23" s="94"/>
      <c r="S23" s="96"/>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8">
        <f t="shared" si="3"/>
        <v>0</v>
      </c>
      <c r="BB23" s="99">
        <f t="shared" si="1"/>
        <v>0</v>
      </c>
      <c r="BC23" s="89" t="str">
        <f t="shared" si="2"/>
        <v>INR Zero Only</v>
      </c>
      <c r="IE23" s="24">
        <v>1.01</v>
      </c>
      <c r="IF23" s="24" t="s">
        <v>29</v>
      </c>
      <c r="IG23" s="24" t="s">
        <v>25</v>
      </c>
      <c r="IH23" s="24">
        <v>123.223</v>
      </c>
      <c r="II23" s="24" t="s">
        <v>27</v>
      </c>
    </row>
    <row r="24" spans="1:243" s="23" customFormat="1" ht="47.25" customHeight="1">
      <c r="A24" s="83">
        <v>1.11</v>
      </c>
      <c r="B24" s="89" t="s">
        <v>87</v>
      </c>
      <c r="C24" s="85" t="s">
        <v>88</v>
      </c>
      <c r="D24" s="90">
        <v>1</v>
      </c>
      <c r="E24" s="15" t="s">
        <v>89</v>
      </c>
      <c r="F24" s="91">
        <v>10</v>
      </c>
      <c r="G24" s="92"/>
      <c r="H24" s="92"/>
      <c r="I24" s="86" t="s">
        <v>28</v>
      </c>
      <c r="J24" s="17">
        <f>IF(I24="Less(-)",-1,1)</f>
        <v>1</v>
      </c>
      <c r="K24" s="18" t="s">
        <v>37</v>
      </c>
      <c r="L24" s="18" t="s">
        <v>6</v>
      </c>
      <c r="M24" s="93"/>
      <c r="N24" s="94"/>
      <c r="O24" s="94"/>
      <c r="P24" s="95"/>
      <c r="Q24" s="94"/>
      <c r="R24" s="94"/>
      <c r="S24" s="96"/>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8">
        <f>total_amount_ba($B$2,$D$2,D24,F24,J24,K24,M24)</f>
        <v>0</v>
      </c>
      <c r="BB24" s="99">
        <f>BA24+SUM(N24:AZ24)</f>
        <v>0</v>
      </c>
      <c r="BC24" s="89" t="str">
        <f>SpellNumber(L24,BB24)</f>
        <v>INR Zero Only</v>
      </c>
      <c r="IE24" s="24">
        <v>3</v>
      </c>
      <c r="IF24" s="24" t="s">
        <v>90</v>
      </c>
      <c r="IG24" s="24" t="s">
        <v>91</v>
      </c>
      <c r="IH24" s="24">
        <v>10</v>
      </c>
      <c r="II24" s="24" t="s">
        <v>27</v>
      </c>
    </row>
    <row r="25" spans="1:243" s="23" customFormat="1" ht="33" customHeight="1">
      <c r="A25" s="102" t="s">
        <v>33</v>
      </c>
      <c r="B25" s="103"/>
      <c r="C25" s="104"/>
      <c r="D25" s="105"/>
      <c r="E25" s="105"/>
      <c r="F25" s="105"/>
      <c r="G25" s="105"/>
      <c r="H25" s="106"/>
      <c r="I25" s="106"/>
      <c r="J25" s="106"/>
      <c r="K25" s="106"/>
      <c r="L25" s="107"/>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9">
        <f>SUM(BA13:BA24)</f>
        <v>0</v>
      </c>
      <c r="BB25" s="109">
        <f>SUM(BB13:BB24)</f>
        <v>0</v>
      </c>
      <c r="BC25" s="89" t="str">
        <f>SpellNumber($E$2,BB25)</f>
        <v>INR Zero Only</v>
      </c>
      <c r="IE25" s="24">
        <v>4</v>
      </c>
      <c r="IF25" s="24" t="s">
        <v>30</v>
      </c>
      <c r="IG25" s="24" t="s">
        <v>32</v>
      </c>
      <c r="IH25" s="24">
        <v>10</v>
      </c>
      <c r="II25" s="24" t="s">
        <v>27</v>
      </c>
    </row>
    <row r="26" spans="1:243" s="27" customFormat="1" ht="39" customHeight="1" hidden="1">
      <c r="A26" s="103" t="s">
        <v>39</v>
      </c>
      <c r="B26" s="110"/>
      <c r="C26" s="25"/>
      <c r="D26" s="111"/>
      <c r="E26" s="112" t="s">
        <v>34</v>
      </c>
      <c r="F26" s="113"/>
      <c r="G26" s="114"/>
      <c r="H26" s="26"/>
      <c r="I26" s="26"/>
      <c r="J26" s="26"/>
      <c r="K26" s="115"/>
      <c r="L26" s="116"/>
      <c r="M26" s="117"/>
      <c r="O26" s="23"/>
      <c r="P26" s="23"/>
      <c r="Q26" s="23"/>
      <c r="R26" s="23"/>
      <c r="S26" s="23"/>
      <c r="BA26" s="118">
        <f>IF(ISBLANK(F26),0,IF(E26="Excess (+)",ROUND(BA25+(BA25*F26),2),IF(E26="Less (-)",ROUND(BA25+(BA25*F26*(-1)),2),0)))</f>
        <v>0</v>
      </c>
      <c r="BB26" s="119">
        <f>ROUND(BA26,0)</f>
        <v>0</v>
      </c>
      <c r="BC26" s="89" t="str">
        <f>SpellNumber(L26,BB26)</f>
        <v> Zero Only</v>
      </c>
      <c r="IE26" s="28"/>
      <c r="IF26" s="28"/>
      <c r="IG26" s="28"/>
      <c r="IH26" s="28"/>
      <c r="II26" s="28"/>
    </row>
    <row r="27" spans="1:243" s="27" customFormat="1" ht="51" customHeight="1">
      <c r="A27" s="102" t="s">
        <v>38</v>
      </c>
      <c r="B27" s="102"/>
      <c r="C27" s="137" t="str">
        <f>SpellNumber($E$2,BB25)</f>
        <v>INR Zero Only</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9"/>
      <c r="IE27" s="28"/>
      <c r="IF27" s="28"/>
      <c r="IG27" s="28"/>
      <c r="IH27" s="28"/>
      <c r="II27" s="28"/>
    </row>
    <row r="28" spans="3:243" s="12" customFormat="1" ht="15">
      <c r="C28" s="29"/>
      <c r="D28" s="29"/>
      <c r="E28" s="29"/>
      <c r="F28" s="29"/>
      <c r="G28" s="29"/>
      <c r="H28" s="29"/>
      <c r="I28" s="29"/>
      <c r="J28" s="29"/>
      <c r="K28" s="29"/>
      <c r="L28" s="29"/>
      <c r="M28" s="29"/>
      <c r="O28" s="29"/>
      <c r="BA28" s="29"/>
      <c r="BC28" s="29"/>
      <c r="IE28" s="13"/>
      <c r="IF28" s="13"/>
      <c r="IG28" s="13"/>
      <c r="IH28" s="13"/>
      <c r="II28" s="13"/>
    </row>
  </sheetData>
  <sheetProtection password="DB3E" sheet="1" objects="1" scenarios="1"/>
  <mergeCells count="8">
    <mergeCell ref="A9:BC9"/>
    <mergeCell ref="C27:BC27"/>
    <mergeCell ref="A1:L1"/>
    <mergeCell ref="A4:BC4"/>
    <mergeCell ref="A5:BC5"/>
    <mergeCell ref="A6:BC6"/>
    <mergeCell ref="A7:BC7"/>
    <mergeCell ref="B8:BC8"/>
  </mergeCells>
  <dataValidations count="21">
    <dataValidation type="decimal" allowBlank="1" showInputMessage="1" showErrorMessage="1" promptTitle="Rate Entry" prompt="Please enter &quot;GST&quot; charges in Rupees for this item. " errorTitle="Invaid Entry" error="Only Numeric Values are allowed. " sqref="M14:M25">
      <formula1>0</formula1>
      <formula2>999999999999999</formula2>
    </dataValidation>
    <dataValidation type="list" allowBlank="1" showInputMessage="1" showErrorMessage="1" sqref="K13:K24">
      <formula1>"Partial Conversion, Full Conversion"</formula1>
    </dataValidation>
    <dataValidation type="decimal" allowBlank="1" showInputMessage="1" showErrorMessage="1" promptTitle="Quantity" prompt="Please enter the Quantity for this item. " errorTitle="Invalid Entry" error="Only Numeric Values are allowed. " sqref="D13:D24 F13:F24">
      <formula1>0</formula1>
      <formula2>999999999999999</formula2>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allowBlank="1" showInputMessage="1" showErrorMessage="1" promptTitle="Itemcode/Make" prompt="Please enter text" sqref="C13:C24"/>
    <dataValidation type="decimal" allowBlank="1" showInputMessage="1" showErrorMessage="1" errorTitle="Invalid Entry" error="Only Numeric Values are allowed. " sqref="A13:A24">
      <formula1>0</formula1>
      <formula2>999999999999999</formula2>
    </dataValidation>
    <dataValidation type="list" showInputMessage="1" showErrorMessage="1" sqref="I13:I24">
      <formula1>"Excess(+), Less(-)"</formula1>
    </dataValidation>
    <dataValidation allowBlank="1" showInputMessage="1" showErrorMessage="1" promptTitle="Addition / Deduction" prompt="Please Choose the correct One" sqref="J13:J24"/>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B2">
      <formula1>"Item Rate, Percentage, Item Wise"</formula1>
    </dataValidation>
    <dataValidation type="list" allowBlank="1" showInputMessage="1" showErrorMessage="1" sqref="L13:L24">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6">
      <formula1>IF(E26&lt;&gt;"Select",0,-1)</formula1>
      <formula2>IF(E26&lt;&gt;"Select",99.99,-1)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list" showInputMessage="1" showErrorMessage="1" promptTitle="Less or Excess" prompt="Please select either LESS  ( - )  or  EXCESS  ( + )" errorTitle="Please enter valid values only" error="Please select either LESS ( - ) or  EXCESS  ( + )" sqref="E26">
      <formula1>IF(ISBLANK(F26),$A$3:$C$3,$B$3:$C$3)</formula1>
    </dataValidation>
    <dataValidation type="list" showInputMessage="1" showErrorMessage="1" promptTitle="Option C1 or D1" prompt="Please select the Option C1 or Option D1" errorTitle="Please enter valid values only" error="Please select the Option C1 or Option D1" sqref="D2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3.xml><?xml version="1.0" encoding="utf-8"?>
<worksheet xmlns="http://schemas.openxmlformats.org/spreadsheetml/2006/main" xmlns:r="http://schemas.openxmlformats.org/officeDocument/2006/relationships">
  <sheetPr codeName="Sheet23">
    <tabColor theme="4" tint="-0.4999699890613556"/>
  </sheetPr>
  <dimension ref="A1:II22"/>
  <sheetViews>
    <sheetView showGridLines="0" zoomScale="70" zoomScaleNormal="70" zoomScaleSheetLayoutView="70" zoomScalePageLayoutView="0" workbookViewId="0" topLeftCell="A1">
      <selection activeCell="M14" sqref="M14:M18"/>
    </sheetView>
  </sheetViews>
  <sheetFormatPr defaultColWidth="9.140625" defaultRowHeight="15"/>
  <cols>
    <col min="1" max="1" width="14.57421875" style="29" customWidth="1"/>
    <col min="2" max="2" width="121.140625" style="29" customWidth="1"/>
    <col min="3" max="3" width="10.140625" style="29" hidden="1" customWidth="1"/>
    <col min="4" max="4" width="14.57421875" style="29" customWidth="1"/>
    <col min="5" max="5" width="11.28125" style="29" customWidth="1"/>
    <col min="6" max="6" width="14.421875" style="29" hidden="1" customWidth="1"/>
    <col min="7" max="7" width="14.140625" style="29" hidden="1" customWidth="1"/>
    <col min="8" max="9" width="12.140625" style="29" hidden="1" customWidth="1"/>
    <col min="10" max="10" width="9.00390625" style="29" hidden="1" customWidth="1"/>
    <col min="11" max="11" width="19.57421875" style="29" hidden="1" customWidth="1"/>
    <col min="12" max="12" width="14.28125" style="29" hidden="1" customWidth="1"/>
    <col min="13" max="13" width="19.00390625" style="29" customWidth="1"/>
    <col min="14" max="14" width="15.28125" style="120"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0.28125" style="29" customWidth="1"/>
    <col min="54" max="54" width="18.8515625" style="29" hidden="1" customWidth="1"/>
    <col min="55" max="55" width="43.57421875" style="29" customWidth="1"/>
    <col min="56" max="238" width="9.140625" style="29" customWidth="1"/>
    <col min="239" max="243" width="9.140625" style="30" customWidth="1"/>
    <col min="244" max="16384" width="9.140625" style="29" customWidth="1"/>
  </cols>
  <sheetData>
    <row r="1" spans="1:243" s="1" customFormat="1" ht="25.5" customHeight="1">
      <c r="A1" s="140" t="s">
        <v>92</v>
      </c>
      <c r="B1" s="140"/>
      <c r="C1" s="140"/>
      <c r="D1" s="140"/>
      <c r="E1" s="140"/>
      <c r="F1" s="140"/>
      <c r="G1" s="140"/>
      <c r="H1" s="140"/>
      <c r="I1" s="140"/>
      <c r="J1" s="140"/>
      <c r="K1" s="140"/>
      <c r="L1" s="140"/>
      <c r="O1" s="2"/>
      <c r="P1" s="2"/>
      <c r="Q1" s="3"/>
      <c r="IE1" s="3"/>
      <c r="IF1" s="3"/>
      <c r="IG1" s="3"/>
      <c r="IH1" s="3"/>
      <c r="II1" s="3"/>
    </row>
    <row r="2" spans="1:17" s="1" customFormat="1" ht="25.5" customHeight="1" hidden="1">
      <c r="A2" s="77" t="s">
        <v>3</v>
      </c>
      <c r="B2" s="77" t="s">
        <v>51</v>
      </c>
      <c r="C2" s="78" t="s">
        <v>4</v>
      </c>
      <c r="D2" s="78" t="s">
        <v>5</v>
      </c>
      <c r="E2" s="77" t="s">
        <v>6</v>
      </c>
      <c r="J2" s="4"/>
      <c r="K2" s="4"/>
      <c r="L2" s="4"/>
      <c r="O2" s="2"/>
      <c r="P2" s="2"/>
      <c r="Q2" s="3"/>
    </row>
    <row r="3" spans="1:243" s="1" customFormat="1" ht="30" customHeight="1" hidden="1">
      <c r="A3" s="1" t="s">
        <v>7</v>
      </c>
      <c r="C3" s="1" t="s">
        <v>52</v>
      </c>
      <c r="IE3" s="3"/>
      <c r="IF3" s="3"/>
      <c r="IG3" s="3"/>
      <c r="IH3" s="3"/>
      <c r="II3" s="3"/>
    </row>
    <row r="4" spans="1:243" s="5" customFormat="1" ht="30.75" customHeight="1">
      <c r="A4" s="131" t="s">
        <v>53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IE4" s="6"/>
      <c r="IF4" s="6"/>
      <c r="IG4" s="6"/>
      <c r="IH4" s="6"/>
      <c r="II4" s="6"/>
    </row>
    <row r="5" spans="1:243" s="5" customFormat="1" ht="30.75" customHeight="1">
      <c r="A5" s="131" t="s">
        <v>54</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IE5" s="6"/>
      <c r="IF5" s="6"/>
      <c r="IG5" s="6"/>
      <c r="IH5" s="6"/>
      <c r="II5" s="6"/>
    </row>
    <row r="6" spans="1:243" s="5" customFormat="1" ht="30.75" customHeight="1">
      <c r="A6" s="131" t="s">
        <v>106</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IE6" s="6"/>
      <c r="IF6" s="6"/>
      <c r="IG6" s="6"/>
      <c r="IH6" s="6"/>
      <c r="II6" s="6"/>
    </row>
    <row r="7" spans="1:243" s="5" customFormat="1" ht="29.25" customHeight="1" hidden="1">
      <c r="A7" s="133" t="s">
        <v>8</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IE7" s="6"/>
      <c r="IF7" s="6"/>
      <c r="IG7" s="6"/>
      <c r="IH7" s="6"/>
      <c r="II7" s="6"/>
    </row>
    <row r="8" spans="1:243" s="7" customFormat="1" ht="87" customHeight="1" hidden="1">
      <c r="A8" s="79" t="s">
        <v>42</v>
      </c>
      <c r="B8" s="141">
        <v>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3"/>
      <c r="IE8" s="8"/>
      <c r="IF8" s="8"/>
      <c r="IG8" s="8"/>
      <c r="IH8" s="8"/>
      <c r="II8" s="8"/>
    </row>
    <row r="9" spans="1:243" s="9" customFormat="1" ht="61.5" customHeight="1">
      <c r="A9" s="124" t="s">
        <v>55</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08" customHeight="1">
      <c r="A11" s="11" t="s">
        <v>0</v>
      </c>
      <c r="B11" s="11" t="s">
        <v>15</v>
      </c>
      <c r="C11" s="11" t="s">
        <v>1</v>
      </c>
      <c r="D11" s="11" t="s">
        <v>16</v>
      </c>
      <c r="E11" s="11" t="s">
        <v>17</v>
      </c>
      <c r="F11" s="11" t="s">
        <v>56</v>
      </c>
      <c r="G11" s="11"/>
      <c r="H11" s="11"/>
      <c r="I11" s="11" t="s">
        <v>18</v>
      </c>
      <c r="J11" s="11" t="s">
        <v>19</v>
      </c>
      <c r="K11" s="11" t="s">
        <v>20</v>
      </c>
      <c r="L11" s="11" t="s">
        <v>21</v>
      </c>
      <c r="M11" s="80" t="s">
        <v>57</v>
      </c>
      <c r="N11" s="11" t="s">
        <v>58</v>
      </c>
      <c r="O11" s="11" t="s">
        <v>59</v>
      </c>
      <c r="P11" s="11" t="s">
        <v>60</v>
      </c>
      <c r="Q11" s="11" t="s">
        <v>61</v>
      </c>
      <c r="R11" s="11"/>
      <c r="S11" s="11"/>
      <c r="T11" s="11" t="s">
        <v>62</v>
      </c>
      <c r="U11" s="11" t="s">
        <v>22</v>
      </c>
      <c r="V11" s="11" t="s">
        <v>23</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81" t="s">
        <v>63</v>
      </c>
      <c r="BB11" s="82" t="s">
        <v>64</v>
      </c>
      <c r="BC11" s="82" t="s">
        <v>65</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3" customFormat="1" ht="67.5">
      <c r="A13" s="83">
        <v>1</v>
      </c>
      <c r="B13" s="84" t="s">
        <v>93</v>
      </c>
      <c r="C13" s="85" t="s">
        <v>66</v>
      </c>
      <c r="D13" s="86"/>
      <c r="E13" s="15"/>
      <c r="F13" s="86"/>
      <c r="G13" s="16"/>
      <c r="H13" s="16"/>
      <c r="I13" s="86"/>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87"/>
      <c r="BB13" s="88"/>
      <c r="BC13" s="89"/>
      <c r="IE13" s="24">
        <v>1</v>
      </c>
      <c r="IF13" s="24" t="s">
        <v>24</v>
      </c>
      <c r="IG13" s="24" t="s">
        <v>25</v>
      </c>
      <c r="IH13" s="24">
        <v>10</v>
      </c>
      <c r="II13" s="24" t="s">
        <v>26</v>
      </c>
    </row>
    <row r="14" spans="1:243" s="23" customFormat="1" ht="63" customHeight="1">
      <c r="A14" s="83">
        <v>1.1</v>
      </c>
      <c r="B14" s="89" t="s">
        <v>94</v>
      </c>
      <c r="C14" s="85"/>
      <c r="D14" s="121">
        <v>1</v>
      </c>
      <c r="E14" s="15" t="s">
        <v>95</v>
      </c>
      <c r="F14" s="91">
        <v>100</v>
      </c>
      <c r="G14" s="92"/>
      <c r="H14" s="16"/>
      <c r="I14" s="86" t="s">
        <v>28</v>
      </c>
      <c r="J14" s="17">
        <f>IF(I14="Less(-)",-1,1)</f>
        <v>1</v>
      </c>
      <c r="K14" s="18" t="s">
        <v>37</v>
      </c>
      <c r="L14" s="18" t="s">
        <v>6</v>
      </c>
      <c r="M14" s="93"/>
      <c r="N14" s="94"/>
      <c r="O14" s="94"/>
      <c r="P14" s="95"/>
      <c r="Q14" s="94"/>
      <c r="R14" s="94"/>
      <c r="S14" s="96"/>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8">
        <f>total_amount_ba($B$2,$D$2,D14,F14,J14,K14,M14)</f>
        <v>0</v>
      </c>
      <c r="BB14" s="99">
        <f>BA14+SUM(N14:AZ14)</f>
        <v>0</v>
      </c>
      <c r="BC14" s="89" t="str">
        <f>SpellNumber(L14,BB14)</f>
        <v>INR Zero Only</v>
      </c>
      <c r="IE14" s="24"/>
      <c r="IF14" s="24"/>
      <c r="IG14" s="24"/>
      <c r="IH14" s="24"/>
      <c r="II14" s="24"/>
    </row>
    <row r="15" spans="1:243" s="23" customFormat="1" ht="57.75" customHeight="1">
      <c r="A15" s="83">
        <v>1.2</v>
      </c>
      <c r="B15" s="89" t="s">
        <v>96</v>
      </c>
      <c r="C15" s="85" t="s">
        <v>70</v>
      </c>
      <c r="D15" s="121">
        <v>1</v>
      </c>
      <c r="E15" s="15" t="s">
        <v>95</v>
      </c>
      <c r="F15" s="91">
        <v>100</v>
      </c>
      <c r="G15" s="92"/>
      <c r="H15" s="16"/>
      <c r="I15" s="86" t="s">
        <v>28</v>
      </c>
      <c r="J15" s="17">
        <f>IF(I15="Less(-)",-1,1)</f>
        <v>1</v>
      </c>
      <c r="K15" s="18" t="s">
        <v>37</v>
      </c>
      <c r="L15" s="18" t="s">
        <v>6</v>
      </c>
      <c r="M15" s="93"/>
      <c r="N15" s="94"/>
      <c r="O15" s="94"/>
      <c r="P15" s="95"/>
      <c r="Q15" s="94"/>
      <c r="R15" s="94"/>
      <c r="S15" s="96"/>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8">
        <f>total_amount_ba($B$2,$D$2,D15,F15,J15,K15,M15)</f>
        <v>0</v>
      </c>
      <c r="BB15" s="99">
        <f>BA15+SUM(N15:AZ15)</f>
        <v>0</v>
      </c>
      <c r="BC15" s="89" t="str">
        <f>SpellNumber(L15,BB15)</f>
        <v>INR Zero Only</v>
      </c>
      <c r="IE15" s="24">
        <v>1.01</v>
      </c>
      <c r="IF15" s="24" t="s">
        <v>29</v>
      </c>
      <c r="IG15" s="24" t="s">
        <v>25</v>
      </c>
      <c r="IH15" s="24">
        <v>123.223</v>
      </c>
      <c r="II15" s="24" t="s">
        <v>27</v>
      </c>
    </row>
    <row r="16" spans="1:243" s="23" customFormat="1" ht="67.5">
      <c r="A16" s="83">
        <v>1.3</v>
      </c>
      <c r="B16" s="89" t="s">
        <v>97</v>
      </c>
      <c r="C16" s="85" t="s">
        <v>72</v>
      </c>
      <c r="D16" s="121">
        <v>1</v>
      </c>
      <c r="E16" s="15" t="s">
        <v>95</v>
      </c>
      <c r="F16" s="91">
        <v>100</v>
      </c>
      <c r="G16" s="92"/>
      <c r="H16" s="16"/>
      <c r="I16" s="86" t="s">
        <v>28</v>
      </c>
      <c r="J16" s="17">
        <f>IF(I16="Less(-)",-1,1)</f>
        <v>1</v>
      </c>
      <c r="K16" s="18" t="s">
        <v>37</v>
      </c>
      <c r="L16" s="18" t="s">
        <v>6</v>
      </c>
      <c r="M16" s="93"/>
      <c r="N16" s="94"/>
      <c r="O16" s="94"/>
      <c r="P16" s="95"/>
      <c r="Q16" s="94"/>
      <c r="R16" s="94"/>
      <c r="S16" s="96"/>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8">
        <f>total_amount_ba($B$2,$D$2,D16,F16,J16,K16,M16)</f>
        <v>0</v>
      </c>
      <c r="BB16" s="99">
        <f>BA16+SUM(N16:AZ16)</f>
        <v>0</v>
      </c>
      <c r="BC16" s="89" t="str">
        <f>SpellNumber(L16,BB16)</f>
        <v>INR Zero Only</v>
      </c>
      <c r="IE16" s="24">
        <v>1.01</v>
      </c>
      <c r="IF16" s="24" t="s">
        <v>29</v>
      </c>
      <c r="IG16" s="24" t="s">
        <v>25</v>
      </c>
      <c r="IH16" s="24">
        <v>123.223</v>
      </c>
      <c r="II16" s="24" t="s">
        <v>27</v>
      </c>
    </row>
    <row r="17" spans="1:243" s="23" customFormat="1" ht="67.5">
      <c r="A17" s="83">
        <v>1.4</v>
      </c>
      <c r="B17" s="89" t="s">
        <v>98</v>
      </c>
      <c r="C17" s="85" t="s">
        <v>74</v>
      </c>
      <c r="D17" s="121">
        <v>1</v>
      </c>
      <c r="E17" s="15" t="s">
        <v>95</v>
      </c>
      <c r="F17" s="91">
        <v>100</v>
      </c>
      <c r="G17" s="92"/>
      <c r="H17" s="16"/>
      <c r="I17" s="86" t="s">
        <v>28</v>
      </c>
      <c r="J17" s="17">
        <f>IF(I17="Less(-)",-1,1)</f>
        <v>1</v>
      </c>
      <c r="K17" s="18" t="s">
        <v>37</v>
      </c>
      <c r="L17" s="18" t="s">
        <v>6</v>
      </c>
      <c r="M17" s="93"/>
      <c r="N17" s="94"/>
      <c r="O17" s="94"/>
      <c r="P17" s="95"/>
      <c r="Q17" s="94"/>
      <c r="R17" s="94"/>
      <c r="S17" s="96"/>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8">
        <f>total_amount_ba($B$2,$D$2,D17,F17,J17,K17,M17)</f>
        <v>0</v>
      </c>
      <c r="BB17" s="99">
        <f>BA17+SUM(N17:AZ17)</f>
        <v>0</v>
      </c>
      <c r="BC17" s="89" t="str">
        <f>SpellNumber(L17,BB17)</f>
        <v>INR Zero Only</v>
      </c>
      <c r="IE17" s="24">
        <v>1.01</v>
      </c>
      <c r="IF17" s="24" t="s">
        <v>29</v>
      </c>
      <c r="IG17" s="24" t="s">
        <v>25</v>
      </c>
      <c r="IH17" s="24">
        <v>123.223</v>
      </c>
      <c r="II17" s="24" t="s">
        <v>27</v>
      </c>
    </row>
    <row r="18" spans="1:243" s="23" customFormat="1" ht="67.5">
      <c r="A18" s="83">
        <v>1.5</v>
      </c>
      <c r="B18" s="89" t="s">
        <v>99</v>
      </c>
      <c r="C18" s="85" t="s">
        <v>76</v>
      </c>
      <c r="D18" s="121">
        <v>1</v>
      </c>
      <c r="E18" s="15" t="s">
        <v>95</v>
      </c>
      <c r="F18" s="91">
        <v>100</v>
      </c>
      <c r="G18" s="92"/>
      <c r="H18" s="16"/>
      <c r="I18" s="86" t="s">
        <v>28</v>
      </c>
      <c r="J18" s="17">
        <f>IF(I18="Less(-)",-1,1)</f>
        <v>1</v>
      </c>
      <c r="K18" s="18" t="s">
        <v>37</v>
      </c>
      <c r="L18" s="18" t="s">
        <v>6</v>
      </c>
      <c r="M18" s="93"/>
      <c r="N18" s="94"/>
      <c r="O18" s="94"/>
      <c r="P18" s="95"/>
      <c r="Q18" s="94"/>
      <c r="R18" s="94"/>
      <c r="S18" s="96"/>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8">
        <f>total_amount_ba($B$2,$D$2,D18,F18,J18,K18,M18)</f>
        <v>0</v>
      </c>
      <c r="BB18" s="99">
        <f>BA18+SUM(N18:AZ18)</f>
        <v>0</v>
      </c>
      <c r="BC18" s="89" t="str">
        <f>SpellNumber(L18,BB18)</f>
        <v>INR Zero Only</v>
      </c>
      <c r="IE18" s="24">
        <v>1.01</v>
      </c>
      <c r="IF18" s="24" t="s">
        <v>29</v>
      </c>
      <c r="IG18" s="24" t="s">
        <v>25</v>
      </c>
      <c r="IH18" s="24">
        <v>123.223</v>
      </c>
      <c r="II18" s="24" t="s">
        <v>27</v>
      </c>
    </row>
    <row r="19" spans="1:243" s="23" customFormat="1" ht="33" customHeight="1">
      <c r="A19" s="102" t="s">
        <v>33</v>
      </c>
      <c r="B19" s="103"/>
      <c r="C19" s="104"/>
      <c r="D19" s="105"/>
      <c r="E19" s="105"/>
      <c r="F19" s="105"/>
      <c r="G19" s="105"/>
      <c r="H19" s="106"/>
      <c r="I19" s="106"/>
      <c r="J19" s="106"/>
      <c r="K19" s="106"/>
      <c r="L19" s="107"/>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9">
        <f>SUM(BA13:BA18)</f>
        <v>0</v>
      </c>
      <c r="BB19" s="109">
        <f>SUM(BB13:BB18)</f>
        <v>0</v>
      </c>
      <c r="BC19" s="89" t="str">
        <f>SpellNumber($E$2,BB19)</f>
        <v>INR Zero Only</v>
      </c>
      <c r="IE19" s="24">
        <v>4</v>
      </c>
      <c r="IF19" s="24" t="s">
        <v>30</v>
      </c>
      <c r="IG19" s="24" t="s">
        <v>32</v>
      </c>
      <c r="IH19" s="24">
        <v>10</v>
      </c>
      <c r="II19" s="24" t="s">
        <v>27</v>
      </c>
    </row>
    <row r="20" spans="1:243" s="27" customFormat="1" ht="39" customHeight="1" hidden="1">
      <c r="A20" s="103" t="s">
        <v>39</v>
      </c>
      <c r="B20" s="110"/>
      <c r="C20" s="25"/>
      <c r="D20" s="111"/>
      <c r="E20" s="112" t="s">
        <v>34</v>
      </c>
      <c r="F20" s="113"/>
      <c r="G20" s="114"/>
      <c r="H20" s="26"/>
      <c r="I20" s="26"/>
      <c r="J20" s="26"/>
      <c r="K20" s="115"/>
      <c r="L20" s="116"/>
      <c r="M20" s="117"/>
      <c r="O20" s="23"/>
      <c r="P20" s="23"/>
      <c r="Q20" s="23"/>
      <c r="R20" s="23"/>
      <c r="S20" s="23"/>
      <c r="BA20" s="118">
        <f>IF(ISBLANK(F20),0,IF(E20="Excess (+)",ROUND(BA19+(BA19*F20),2),IF(E20="Less (-)",ROUND(BA19+(BA19*F20*(-1)),2),0)))</f>
        <v>0</v>
      </c>
      <c r="BB20" s="119">
        <f>ROUND(BA20,0)</f>
        <v>0</v>
      </c>
      <c r="BC20" s="89" t="str">
        <f>SpellNumber(L20,BB20)</f>
        <v> Zero Only</v>
      </c>
      <c r="IE20" s="28"/>
      <c r="IF20" s="28"/>
      <c r="IG20" s="28"/>
      <c r="IH20" s="28"/>
      <c r="II20" s="28"/>
    </row>
    <row r="21" spans="1:243" s="27" customFormat="1" ht="51" customHeight="1">
      <c r="A21" s="102" t="s">
        <v>38</v>
      </c>
      <c r="B21" s="102"/>
      <c r="C21" s="137" t="str">
        <f>SpellNumber($E$2,BB19)</f>
        <v>INR Zero Only</v>
      </c>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9"/>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sheetData>
  <sheetProtection password="DB3E" sheet="1" objects="1" scenarios="1"/>
  <mergeCells count="8">
    <mergeCell ref="A9:BC9"/>
    <mergeCell ref="C21:BC21"/>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3:L18">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Rate Entry" prompt="Please enter &quot;GST&quot; charges in Rupees for this item. " errorTitle="Invaid Entry" error="Only Numeric Values are allowed. " sqref="M14:M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K13:K18">
      <formula1>"Partial Conversion, Full Conversion"</formula1>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44" t="s">
        <v>2</v>
      </c>
      <c r="F6" s="144"/>
      <c r="G6" s="144"/>
      <c r="H6" s="144"/>
      <c r="I6" s="144"/>
      <c r="J6" s="144"/>
      <c r="K6" s="144"/>
    </row>
    <row r="7" spans="5:11" ht="15">
      <c r="E7" s="144"/>
      <c r="F7" s="144"/>
      <c r="G7" s="144"/>
      <c r="H7" s="144"/>
      <c r="I7" s="144"/>
      <c r="J7" s="144"/>
      <c r="K7" s="144"/>
    </row>
    <row r="8" spans="5:11" ht="15">
      <c r="E8" s="144"/>
      <c r="F8" s="144"/>
      <c r="G8" s="144"/>
      <c r="H8" s="144"/>
      <c r="I8" s="144"/>
      <c r="J8" s="144"/>
      <c r="K8" s="144"/>
    </row>
    <row r="9" spans="5:11" ht="15">
      <c r="E9" s="144"/>
      <c r="F9" s="144"/>
      <c r="G9" s="144"/>
      <c r="H9" s="144"/>
      <c r="I9" s="144"/>
      <c r="J9" s="144"/>
      <c r="K9" s="144"/>
    </row>
    <row r="10" spans="5:11" ht="15">
      <c r="E10" s="144"/>
      <c r="F10" s="144"/>
      <c r="G10" s="144"/>
      <c r="H10" s="144"/>
      <c r="I10" s="144"/>
      <c r="J10" s="144"/>
      <c r="K10" s="144"/>
    </row>
    <row r="11" spans="5:11" ht="15">
      <c r="E11" s="144"/>
      <c r="F11" s="144"/>
      <c r="G11" s="144"/>
      <c r="H11" s="144"/>
      <c r="I11" s="144"/>
      <c r="J11" s="144"/>
      <c r="K11" s="144"/>
    </row>
    <row r="12" spans="5:11" ht="15">
      <c r="E12" s="144"/>
      <c r="F12" s="144"/>
      <c r="G12" s="144"/>
      <c r="H12" s="144"/>
      <c r="I12" s="144"/>
      <c r="J12" s="144"/>
      <c r="K12" s="144"/>
    </row>
    <row r="13" spans="5:11" ht="15">
      <c r="E13" s="144"/>
      <c r="F13" s="144"/>
      <c r="G13" s="144"/>
      <c r="H13" s="144"/>
      <c r="I13" s="144"/>
      <c r="J13" s="144"/>
      <c r="K13" s="144"/>
    </row>
    <row r="14" spans="5:11" ht="15">
      <c r="E14" s="144"/>
      <c r="F14" s="144"/>
      <c r="G14" s="144"/>
      <c r="H14" s="144"/>
      <c r="I14" s="144"/>
      <c r="J14" s="144"/>
      <c r="K14" s="14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2021-11-03T10:34:30Z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gBmTXFq2mhYkgd+DIe9JFH/xgVY=</vt:lpwstr>
  </property>
</Properties>
</file>