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110" windowWidth="15480" windowHeight="7560" tabRatio="838" firstSheet="1" activeTab="1"/>
  </bookViews>
  <sheets>
    <sheet name="BoQ1" sheetId="1" state="veryHidden" r:id="rId1"/>
    <sheet name="Macros" sheetId="2" r:id="rId2"/>
  </sheets>
  <externalReferences>
    <externalReference r:id="rId5"/>
    <externalReference r:id="rId6"/>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#REF!</definedName>
    <definedName name="domestic_global">#REF!</definedName>
    <definedName name="Excise">#REF!</definedName>
    <definedName name="Excise_Duty">#REF!</definedName>
    <definedName name="Excised">#REF!</definedName>
    <definedName name="ExciseDuty">#REF!</definedName>
    <definedName name="MyList">#REF!</definedName>
    <definedName name="option9">'[2]PRICE BID'!#REF!</definedName>
    <definedName name="other_boq">'[1]Config'!$G$2:$G$5</definedName>
    <definedName name="_xlnm.Print_Area" localSheetId="0">'BoQ1'!$A$1:$BC$141</definedName>
    <definedName name="Select">#REF!</definedName>
    <definedName name="SelectD1OrC1">#REF!</definedName>
    <definedName name="SelectLessOrExcess">#REF!</definedName>
    <definedName name="Service">#REF!</definedName>
    <definedName name="ServiceTax">#REF!</definedName>
    <definedName name="Tax">#REF!</definedName>
    <definedName name="TOT_ST">'[2]PRICE BID'!$G$14</definedName>
  </definedNames>
  <calcPr fullCalcOnLoad="1" fullPrecision="0"/>
</workbook>
</file>

<file path=xl/sharedStrings.xml><?xml version="1.0" encoding="utf-8"?>
<sst xmlns="http://schemas.openxmlformats.org/spreadsheetml/2006/main" count="1227" uniqueCount="316">
  <si>
    <t>Sl.
No.</t>
  </si>
  <si>
    <t>Item Code / Make</t>
  </si>
  <si>
    <t>Please Enable Macros to View BoQ information</t>
  </si>
  <si>
    <t>BoQ_Ver3.0</t>
  </si>
  <si>
    <t>Item Rate</t>
  </si>
  <si>
    <t>Normal</t>
  </si>
  <si>
    <t>INR Only</t>
  </si>
  <si>
    <t>INR</t>
  </si>
  <si>
    <t>Select, Excess (+), Less (-)</t>
  </si>
  <si>
    <t>Less (-)</t>
  </si>
  <si>
    <t xml:space="preserve"> </t>
  </si>
  <si>
    <r>
      <rPr>
        <b/>
        <u val="single"/>
        <sz val="11"/>
        <rFont val="Arial"/>
        <family val="2"/>
      </rPr>
      <t>PRICE SCHEDULE</t>
    </r>
    <r>
      <rPr>
        <b/>
        <sz val="11"/>
        <rFont val="Arial"/>
        <family val="2"/>
      </rPr>
      <t xml:space="preserve">
</t>
    </r>
    <r>
      <rPr>
        <b/>
        <sz val="11"/>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</si>
  <si>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</si>
  <si>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</si>
  <si>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</si>
  <si>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</si>
  <si>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</si>
  <si>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</si>
  <si>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</si>
  <si>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</si>
  <si>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</si>
  <si>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</si>
  <si>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</si>
  <si>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</si>
  <si>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</si>
  <si>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</si>
  <si>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</si>
  <si>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</si>
  <si>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</si>
  <si>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</si>
  <si>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</si>
  <si>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</si>
  <si>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</si>
  <si>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</si>
  <si>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</si>
  <si>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</si>
  <si>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</si>
  <si>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</si>
  <si>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Supplying, Conveying and fixing spls. Including eart</t>
  </si>
  <si>
    <t>Construction of chamber for 100mm sluice plates</t>
  </si>
  <si>
    <t>item2</t>
  </si>
  <si>
    <t>item3</t>
  </si>
  <si>
    <t>Supplying, Conveying and fixing spls. Including ea</t>
  </si>
  <si>
    <t>item4</t>
  </si>
  <si>
    <t>item5</t>
  </si>
  <si>
    <t>Total in Figures</t>
  </si>
  <si>
    <t>Select</t>
  </si>
  <si>
    <t>Full Conversion</t>
  </si>
  <si>
    <t>Quoted Rate in Words</t>
  </si>
  <si>
    <t>Quoted Rate in Figures</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</si>
  <si>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</si>
  <si>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</si>
  <si>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</si>
  <si>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t>item7</t>
  </si>
  <si>
    <t>item8</t>
  </si>
  <si>
    <t>item9</t>
  </si>
  <si>
    <t>item10</t>
  </si>
  <si>
    <t>item11</t>
  </si>
  <si>
    <t>item12</t>
  </si>
  <si>
    <t>item13</t>
  </si>
  <si>
    <t>item14</t>
  </si>
  <si>
    <t>item15</t>
  </si>
  <si>
    <t>item16</t>
  </si>
  <si>
    <t>item17</t>
  </si>
  <si>
    <t>item18</t>
  </si>
  <si>
    <t>item19</t>
  </si>
  <si>
    <t>item20</t>
  </si>
  <si>
    <t>item21</t>
  </si>
  <si>
    <t>item22</t>
  </si>
  <si>
    <t>item23</t>
  </si>
  <si>
    <t>item24</t>
  </si>
  <si>
    <t>item25</t>
  </si>
  <si>
    <t>item26</t>
  </si>
  <si>
    <t>item27</t>
  </si>
  <si>
    <t>item28</t>
  </si>
  <si>
    <t>item29</t>
  </si>
  <si>
    <t>item30</t>
  </si>
  <si>
    <t>item31</t>
  </si>
  <si>
    <t>item32</t>
  </si>
  <si>
    <t>item33</t>
  </si>
  <si>
    <t>item34</t>
  </si>
  <si>
    <t>item35</t>
  </si>
  <si>
    <t>item36</t>
  </si>
  <si>
    <t>item37</t>
  </si>
  <si>
    <t>item38</t>
  </si>
  <si>
    <t>item39</t>
  </si>
  <si>
    <t>item40</t>
  </si>
  <si>
    <t>item41</t>
  </si>
  <si>
    <t>item42</t>
  </si>
  <si>
    <t>item43</t>
  </si>
  <si>
    <t>item44</t>
  </si>
  <si>
    <t>item45</t>
  </si>
  <si>
    <t>item46</t>
  </si>
  <si>
    <t>item47</t>
  </si>
  <si>
    <t>item48</t>
  </si>
  <si>
    <t>item49</t>
  </si>
  <si>
    <t>item50</t>
  </si>
  <si>
    <t>item51</t>
  </si>
  <si>
    <t>item52</t>
  </si>
  <si>
    <t>item53</t>
  </si>
  <si>
    <t>item54</t>
  </si>
  <si>
    <t>item55</t>
  </si>
  <si>
    <t>item56</t>
  </si>
  <si>
    <t>item57</t>
  </si>
  <si>
    <t>item58</t>
  </si>
  <si>
    <t>item59</t>
  </si>
  <si>
    <t>item60</t>
  </si>
  <si>
    <t>item61</t>
  </si>
  <si>
    <t>item62</t>
  </si>
  <si>
    <t>item63</t>
  </si>
  <si>
    <t>item64</t>
  </si>
  <si>
    <t>item65</t>
  </si>
  <si>
    <t>item66</t>
  </si>
  <si>
    <t>item67</t>
  </si>
  <si>
    <t>item68</t>
  </si>
  <si>
    <t>item69</t>
  </si>
  <si>
    <t>item70</t>
  </si>
  <si>
    <t>item71</t>
  </si>
  <si>
    <t>item72</t>
  </si>
  <si>
    <t>item73</t>
  </si>
  <si>
    <t>item74</t>
  </si>
  <si>
    <t>item75</t>
  </si>
  <si>
    <t>item76</t>
  </si>
  <si>
    <t>item77</t>
  </si>
  <si>
    <t>item78</t>
  </si>
  <si>
    <t>item79</t>
  </si>
  <si>
    <t>item80</t>
  </si>
  <si>
    <t>item81</t>
  </si>
  <si>
    <t>item82</t>
  </si>
  <si>
    <t>item83</t>
  </si>
  <si>
    <t>item84</t>
  </si>
  <si>
    <t>item85</t>
  </si>
  <si>
    <t>item86</t>
  </si>
  <si>
    <t>item87</t>
  </si>
  <si>
    <t>item88</t>
  </si>
  <si>
    <t>item89</t>
  </si>
  <si>
    <t>item90</t>
  </si>
  <si>
    <t>item91</t>
  </si>
  <si>
    <t>item92</t>
  </si>
  <si>
    <t>item93</t>
  </si>
  <si>
    <t>item94</t>
  </si>
  <si>
    <t>item95</t>
  </si>
  <si>
    <t>item96</t>
  </si>
  <si>
    <t>item97</t>
  </si>
  <si>
    <t>item98</t>
  </si>
  <si>
    <t>item99</t>
  </si>
  <si>
    <t>item100</t>
  </si>
  <si>
    <t>item101</t>
  </si>
  <si>
    <t>item102</t>
  </si>
  <si>
    <t>item103</t>
  </si>
  <si>
    <t>item104</t>
  </si>
  <si>
    <t>item105</t>
  </si>
  <si>
    <t>item106</t>
  </si>
  <si>
    <t>item107</t>
  </si>
  <si>
    <t>item108</t>
  </si>
  <si>
    <t>item109</t>
  </si>
  <si>
    <t>item110</t>
  </si>
  <si>
    <t>item111</t>
  </si>
  <si>
    <t>item112</t>
  </si>
  <si>
    <t>item113</t>
  </si>
  <si>
    <t>item114</t>
  </si>
  <si>
    <t>item115</t>
  </si>
  <si>
    <t>item116</t>
  </si>
  <si>
    <t>item117</t>
  </si>
  <si>
    <t>item118</t>
  </si>
  <si>
    <t>item119</t>
  </si>
  <si>
    <t>item120</t>
  </si>
  <si>
    <t>item121</t>
  </si>
  <si>
    <t>item122</t>
  </si>
  <si>
    <t>item123</t>
  </si>
  <si>
    <t>item124</t>
  </si>
  <si>
    <t>item125</t>
  </si>
  <si>
    <t>item126</t>
  </si>
  <si>
    <t>item127</t>
  </si>
  <si>
    <t>item128</t>
  </si>
  <si>
    <t>item129</t>
  </si>
  <si>
    <t>item130</t>
  </si>
  <si>
    <t>Artistic Work</t>
  </si>
  <si>
    <r>
      <rPr>
        <b/>
        <sz val="11"/>
        <rFont val="Calibri"/>
        <family val="2"/>
      </rPr>
      <t>Supply, installation, testing and commissioning of 3-chip DLP Laser projector</t>
    </r>
    <r>
      <rPr>
        <sz val="11"/>
        <rFont val="Calibri"/>
        <family val="2"/>
      </rPr>
      <t xml:space="preserve">. Brightness: Min 20000  Lumens or more ,Light source lifetime: 20000+ Hrs of Light sourse,  Contrast ratio: 2000:1 or more, Brightness Uniformity:90% or more,  Resolution 1920 x 1200 Pixels or better, Colour spectrum: Better than REC 709 .Embedded Warping &amp; Blending. Inptus: 1 x HDMI 2.0, 1x DP, 1x HDbaseT,  3G-SDI,LAN RJ45 Ports, RS232 , should be complete with  suitable lens  and shall be complete with all necessary accessories required for proper working of fixture including weather proof connection cables, water proof connectors etc. </t>
    </r>
  </si>
  <si>
    <r>
      <rPr>
        <b/>
        <sz val="11"/>
        <color indexed="8"/>
        <rFont val="Calibri"/>
        <family val="2"/>
      </rPr>
      <t>Supply, installation, testing and commissioning of Projector Enclosure:</t>
    </r>
    <r>
      <rPr>
        <sz val="11"/>
        <color indexed="8"/>
        <rFont val="Calibri"/>
        <family val="2"/>
      </rPr>
      <t xml:space="preserve">
The outdoor enclosure shall be suitable for permanent installation of large format video projectors/laser
in any climate, for video mapping, out - door attractions, advertising and outdoor movies. Enclosures
shall be fitted with all the lateest features including the followings:
• Lightweight aluminium welded construction
• Powerful AC fan
• Salt fog filtering, with positive pressure option
• Local TCP/IP or web-based monitoring service
Enclosure shall consist hydrophobic inlet filters and shall block salt and other pollutants from getting
near the projector/laser. Enclosures shall be designed to protect the projector/laser from damaging
elements such as dust, smoke, heat, cold, and moisture. The enclosures shall be controlled through RDM
panel via DMX signal. Any DMX splitter, transmitter, receiver etc. required for the system shall be
included in the cost of enclosure.</t>
    </r>
  </si>
  <si>
    <r>
      <rPr>
        <b/>
        <sz val="11"/>
        <color indexed="8"/>
        <rFont val="Calibri"/>
        <family val="2"/>
      </rPr>
      <t>Supply, installation, testing and commissioning  &amp; Erection of 10" x 6 Mtr MS Pole</t>
    </r>
    <r>
      <rPr>
        <sz val="11"/>
        <color indexed="8"/>
        <rFont val="Calibri"/>
        <family val="2"/>
      </rPr>
      <t xml:space="preserve"> with matt finish to install Video Projector with necessary mounting arrangement. </t>
    </r>
  </si>
  <si>
    <r>
      <rPr>
        <b/>
        <sz val="11"/>
        <rFont val="Calibri"/>
        <family val="2"/>
      </rPr>
      <t>Supply Installation, Testing and commisioning of 3D-Projections mapping software</t>
    </r>
    <r>
      <rPr>
        <sz val="11"/>
        <rFont val="Calibri"/>
        <family val="2"/>
      </rPr>
      <t>/Media management Programming and Control software . The software should be capable of being controlled by an external unit integrated with the software to complete the job with all respects including Laptop/Desktop of specifications recommended by the software provider to sucessfully run the system.</t>
    </r>
  </si>
  <si>
    <t xml:space="preserve">Supply, installation, testing and commissioning of HDMI Cables with connetors </t>
  </si>
  <si>
    <r>
      <rPr>
        <b/>
        <sz val="11"/>
        <color indexed="8"/>
        <rFont val="Calibri"/>
        <family val="2"/>
      </rPr>
      <t>Supply, installation, testing and commissioning of Ethernet Switch:</t>
    </r>
    <r>
      <rPr>
        <sz val="11"/>
        <color indexed="8"/>
        <rFont val="Calibri"/>
        <family val="2"/>
      </rPr>
      <t xml:space="preserve">
24-Port Unmanaged Network Switch shall have a variety of Ethernet enabled devices such as access
points, hubs, computers, and more directly to a larger network and to the Internet. This shall have a Plug
and play configuration allows it into a rack mount configuration. The Ethernet switch shall be equipped
with 24 Fast Ethernet ports that provide a fast, reliable network connection. The switching capacity shall
be of 48 Gbps and ensures benefit from increased bandwidth and throughput to move packets through
the switch faster and more efficiency
 24 x Fast Ethernet Ports
 2 x Combo mini-GBIC Slots
 48 Gbps Switching Capacity
 35.7 Mpps Forwarding Capacity
 802.3/3u/ab/z/x/af Network Standards
 128MB RAM / 128MB Flash Memory
 Fanless, Rack-Mountable Design
 9216 bytes Jumbo Frame </t>
    </r>
  </si>
  <si>
    <r>
      <t xml:space="preserve">                                                                                                                                                                                                                                                                                                                     </t>
    </r>
    <r>
      <rPr>
        <b/>
        <sz val="11"/>
        <rFont val="Calibri"/>
        <family val="2"/>
      </rPr>
      <t>Supply, installation, testing and commissioning of RGB Laser system 10 Watts</t>
    </r>
    <r>
      <rPr>
        <sz val="11"/>
        <rFont val="Calibri"/>
        <family val="2"/>
      </rPr>
      <t xml:space="preserve"> should be complete with mounts and suitable lens  and shall be complete with all necessary accessories required for proper working of fixture including weather proof connection cables, water proof connectors etc. as required.</t>
    </r>
  </si>
  <si>
    <t xml:space="preserve">Supply, installation, testing and commissioning of ILDA Cable </t>
  </si>
  <si>
    <r>
      <rPr>
        <b/>
        <sz val="11"/>
        <color indexed="8"/>
        <rFont val="Calibri"/>
        <family val="2"/>
      </rPr>
      <t xml:space="preserve">Supply, installation, testing and commissioning of Computer </t>
    </r>
    <r>
      <rPr>
        <sz val="11"/>
        <color indexed="8"/>
        <rFont val="Calibri"/>
        <family val="2"/>
      </rPr>
      <t>for Laser wth Generation Intel® Core™ i5-11300H Processor (8MB Cache, up to 4.4GHz)laptop Windows 10 Home Single Language, English videocard Intel® Iris® Xe Graphics with shared graphics memory memory 8GB, 2x4GB, DDR4, 3200MHz harddrive 512GB M.2 PCIe NVMe Solid State Drive color Platinum Silver</t>
    </r>
  </si>
  <si>
    <r>
      <rPr>
        <b/>
        <sz val="11"/>
        <color indexed="8"/>
        <rFont val="Calibri"/>
        <family val="2"/>
      </rPr>
      <t>Supply, installation, testing and commissioning of Laser Software</t>
    </r>
    <r>
      <rPr>
        <sz val="11"/>
        <color indexed="8"/>
        <rFont val="Calibri"/>
        <family val="2"/>
      </rPr>
      <t xml:space="preserve"> with Interface</t>
    </r>
  </si>
  <si>
    <r>
      <rPr>
        <b/>
        <sz val="11"/>
        <color indexed="8"/>
        <rFont val="Calibri"/>
        <family val="2"/>
      </rPr>
      <t xml:space="preserve">Supply, installation, testing and commissioning  &amp; Erection of 4" x 6 Mtr MS Pole </t>
    </r>
    <r>
      <rPr>
        <sz val="11"/>
        <color indexed="8"/>
        <rFont val="Calibri"/>
        <family val="2"/>
      </rPr>
      <t>with matt finish to install Laser with necessary mounting arrangement</t>
    </r>
  </si>
  <si>
    <r>
      <rPr>
        <b/>
        <sz val="11"/>
        <rFont val="Calibri"/>
        <family val="2"/>
      </rPr>
      <t>Supply, installation, testing and commissioning of Projector Enclosure:</t>
    </r>
    <r>
      <rPr>
        <sz val="11"/>
        <rFont val="Calibri"/>
        <family val="2"/>
      </rPr>
      <t xml:space="preserve">
The outdoor enclosure shall be suitable for permanent installation of large format laser
in any climate, for video mapping, out - door attractions, advertising and outdoor movies. Enclosures
shall be fitted with all the lateest features including the followings:
• Lightweight aluminium welded construction
• Powerful AC fan
• Salt fog filtering, with positive pressure option
• Local TCP/IP or web-based monitoring service
Enclosure shall consist hydrophobic inlet filters and shall block salt and other pollutants from getting
near the projector/laser. Enclosures shall be designed to protect the projector/laser from damaging
elements such as dust, smoke, heat, cold, and moisture. The enclosures shall be controlled through RDM
panel via DMX signal. Any DMX splitter, transmitter, receiver etc. required for the system shall be
included in the cost of enclosure.</t>
    </r>
  </si>
  <si>
    <t>Supply, installation, testing and commissioning of PVC 2" Conduit pipe</t>
  </si>
  <si>
    <t>Supply, installation, testing and commissioning of 4sqmm x 3 core copper cable</t>
  </si>
  <si>
    <r>
      <rPr>
        <b/>
        <sz val="11"/>
        <color indexed="8"/>
        <rFont val="Calibri"/>
        <family val="2"/>
      </rPr>
      <t xml:space="preserve">Supply, installation, testing and commissioning of UPS: </t>
    </r>
    <r>
      <rPr>
        <sz val="11"/>
        <color indexed="8"/>
        <rFont val="Calibri"/>
        <family val="2"/>
      </rPr>
      <t>The UPS shall be of suitable rating according to run the full one show, 3Ph-3Ph true ON-LINE, IGBT rectifier, IGBT inverter, Double conversion type consisting of integral battery backup of 30 minutes with dynamic switch, dynamic bypass and 100% capacity rectifier charger &amp; inverter. The UPS shall be provided with protection against sags, surges, outages, waveform distortions, frequency variations, line noise, spikes (switching transients) - sine waveform output of Tower Mount configuration complete with Tower. The batteries shall be maintenance free and shall be provided with life cycle guarantee commitments. The unit shall comply with BIS and Indian Electrical standards that apply to UPS power. Specification: Apparent power (KVA): Required to run Server, Projectors, Speakers, Lights and Lasers as required Power : 40kVA  Input/output: 3Phase/3phase Technology: Double Convertor (Online) Battery : Sealed maintenance free Efficiency Rating &gt; 92% Input Power factor at full load : &gt; 0.99 Operating Frequency: 50 Hz</t>
    </r>
  </si>
  <si>
    <t xml:space="preserve">Supply, installation, testing and commissioning of Mounting Hardware </t>
  </si>
  <si>
    <r>
      <rPr>
        <b/>
        <sz val="11"/>
        <color indexed="8"/>
        <rFont val="Calibri"/>
        <family val="2"/>
      </rPr>
      <t>Supply, installation, testing and commissioning of Moving Head: 300W Beam, Spot, Wash (3 in 1) Moving Head</t>
    </r>
    <r>
      <rPr>
        <sz val="11"/>
        <color indexed="8"/>
        <rFont val="Calibri"/>
        <family val="2"/>
      </rPr>
      <t xml:space="preserve"> with Input Voltage: AC90/240C, 50-80Hz, Lamp: 15R 300W (OSRAM), Power: 500W, Life Time: 2200 hrs, DMX Channels: 16CH / 24CH / 30CH, Pan: 540° (16bit), Tilt: 245° (16bit), Color Wheel: 13 dichroic filters + white, Rotating Gobo Wheel: 9 Bidirectional and indexable gobos, Static Gobo Wheel: 14 fixed gobos at variable rotation, Strobe: 0-13f/s, random or pulse flash, speed adjustable strobe macro function, Dimmer: 0-100% linear light dimming</t>
    </r>
  </si>
  <si>
    <r>
      <t xml:space="preserve"> Supply installation testing and commissioning of Encloser:</t>
    </r>
    <r>
      <rPr>
        <sz val="11"/>
        <color indexed="8"/>
        <rFont val="Calibri"/>
        <family val="2"/>
      </rPr>
      <t xml:space="preserve">  DMX 512 controlled Waterproof Clear Vision Dome enclosures for Moving head light with adjustable locking bracket, power supply to lights automatically turn off and Fan etc</t>
    </r>
  </si>
  <si>
    <r>
      <rPr>
        <b/>
        <sz val="11"/>
        <color indexed="8"/>
        <rFont val="Calibri"/>
        <family val="2"/>
      </rPr>
      <t>Supply, installation, testing and commissioning of 160 watt RGB LED</t>
    </r>
    <r>
      <rPr>
        <sz val="11"/>
        <color indexed="8"/>
        <rFont val="Calibri"/>
        <family val="2"/>
      </rPr>
      <t xml:space="preserve"> washwith 54 x 3W high quality LED’s (12R+12G+12B+6W), 100-120V and 200-240V AC, 50/60Hz (210W@220V), RGBW colour mixting +3200K ~ 10000K linearly adjustable colour temperature, 0-100% linearly adjustable dimmer, Strobe 0~20 F.P.S, Beam Angle: 14°/45°, LED board temperature display, DMX 512, IP65</t>
    </r>
  </si>
  <si>
    <r>
      <t>Supply, Installation,Testing &amp; Commissioning of Wall  Washer</t>
    </r>
    <r>
      <rPr>
        <sz val="11"/>
        <color indexed="8"/>
        <rFont val="Calibri"/>
        <family val="2"/>
      </rPr>
      <t xml:space="preserve"> withLuminous Flux 5184 lm @4000K, Power Consumption 120 W, Beam Angle (50%Imax) 10° / 15° / 30° / 45° / 60° / 80° / 12*20° / 12*45°, Color Temperature 3000k to 10000k RGB , LED Brand CREE/ NICHIA/ OSRAM/ LUMILEDS, Input Voltage AC100-240V 50/60Hz, Protection Class IEC I, Contro DMX / RDM / DALI / Remote / ON-OFF, Dimensions W1000mm  Finish Powder coating, Housing Extruded aluminum 6063 Cover Toughened glass, IP Rating IP65, IK Rating IK08 unting Adjustable bracket, Operating Temperature -35°C ~ 60°C (-31°F ~ 140°F) Storage Temperature -40°C ~ 70°C (-40°F ~ 158°F), Lifespan &gt;50,000Hrs (Ta=35°C@L70)</t>
    </r>
  </si>
  <si>
    <r>
      <t xml:space="preserve"> Supply, Installation,Testing &amp; Commissioning of Wall  Washer</t>
    </r>
    <r>
      <rPr>
        <sz val="11"/>
        <color indexed="8"/>
        <rFont val="Calibri"/>
        <family val="2"/>
      </rPr>
      <t xml:space="preserve"> with Luminous Flux 5184 lm @4000K, Power Consumption 60 W, Beam Angle (50%Imax) 10° / 15° / 30° / 45° / 60° / 80° / 12*20° / 12*45°, Color Temperature 3000k to 10000k RGB , LED Brand CREE/ NICHIA/ OSRAM/ LUMILEDS, Input Voltage AC100-240V 50/60Hz, Protection Class IEC I, Contro DMX / RDM / DALI / Remote / ON-OFF, Dimensions W500 mm  Finish Powder coating, Housing Extruded aluminum 6063 Cover Toughened glass, IP Rating IP65, IK Rating IK08 unting Adjustable bracket, Operating Temperature -35°C ~ 60°C (-31°F ~ 140°F) Storage Temperature -40°C ~ 70°C (-40°F ~ 158°F), Lifespan &gt;50,000Hrs (Ta=35°C@L70)</t>
    </r>
  </si>
  <si>
    <r>
      <t xml:space="preserve">Supply, installation, testing and commissioning of  </t>
    </r>
    <r>
      <rPr>
        <sz val="11"/>
        <color indexed="8"/>
        <rFont val="Calibri"/>
        <family val="2"/>
      </rPr>
      <t>100 W Luminous Flux ,5760 lm @4000K, Color Temperature 6500K / RGB,Beam Angle (50%Imax) 5.5° / 40° ,LED Brand CREE / NICHIA / OSRAM / LUMILEDS, Input Voltage AC100-240V 50/60Hz, Protection Class IEC I, Control DMX / RDM ,Power Factor ≥0.95, Finish Powder coating, Housing Extruded/Die Cast  aluminum 6063 Cover Toughened glass, IP Rating IP65 IK Rating IK08, Mounting Adjustable bracket Operating Temperature -35°C ~ 60°C (-31°F ~ 140°F), Storage Temperature -40°C ~ 70°C (-40°F ~ 158°F) THD &lt;10%, Lifespan &gt;50,000Hrs (Ta=35°C@L70)</t>
    </r>
  </si>
  <si>
    <t>Supply, installation, testing and commissioning of DMX Cable; 2 Core</t>
  </si>
  <si>
    <t>Supply, installation, testing and commissioning of 2.5 sqmm x 3 core Copper cable</t>
  </si>
  <si>
    <r>
      <rPr>
        <b/>
        <sz val="11"/>
        <color indexed="8"/>
        <rFont val="Calibri"/>
        <family val="2"/>
      </rPr>
      <t>Supply, installation, testing and commissioning of DMX Splitter:</t>
    </r>
    <r>
      <rPr>
        <sz val="11"/>
        <color indexed="8"/>
        <rFont val="Calibri"/>
        <family val="2"/>
      </rPr>
      <t xml:space="preserve"> The DMX Splitter shall be rack mounted (19") suitable to work on 240 volts 50 Hz via rear connector for distribution of DMX signals. The opto isolated DMX-512 splitter shall have minimum one DMX input and five DMX output connections, the sockets being standard 3/5-pin XLR connectors. The opto isolated DMX-512 splitter shall have a power on LED and DMX active LED indication on the front panel. The opto isolated DMX-512 splitter input shall be internally terminated.</t>
    </r>
  </si>
  <si>
    <t>Supply, installation, testing and commissioning of Lighting Controll Software with Interface</t>
  </si>
  <si>
    <t>Supply, installation, testing and commissioning of XLR Connector Male-Female</t>
  </si>
  <si>
    <t>Supply, installation, testing and commissioning of Hardware for mounting</t>
  </si>
  <si>
    <r>
      <rPr>
        <b/>
        <sz val="11"/>
        <color indexed="8"/>
        <rFont val="Calibri"/>
        <family val="2"/>
      </rPr>
      <t xml:space="preserve">Supply, installation, testing and commissioning of Main Speaker </t>
    </r>
    <r>
      <rPr>
        <sz val="11"/>
        <color indexed="8"/>
        <rFont val="Calibri"/>
        <family val="2"/>
      </rPr>
      <t>with Frequency Range1: (-10 dB): 34 Hz – 20 kHz, Frequency Response1: (±3 dB): 40 Hz – 18 kHz, Coverage Pattern: 120° x 60°, rotatable waveguide, Directivity Factor (Q): 8.6, Directivity Index (DI): 9.3 dB, Crossover Modes: Bi-amp/Passive switchable, Passive Crossover Frequency2 : 1.4 kHz Transducer Power Rating (AES)3 : LF: 1000 W (4000 W peak), 2 hrs  750 W (3000 W peak), 100 hrs HF: 100 W (400 W peak), 2 hrs Long-Term System Power Rating (IEC)4 : Passive mode: 600 W (2400 W peak), 100 hrs Maximum SPL5 : Bi-amp mode:  LF: 128 dB-SPL cont avg (134 dB peak)  HF: 133 dB-SPL cont avg (139 dB peak) Passive mode:  124 dB-SPL cont avg (130 dB peak) System Sensitivity6  (1W @ 1m): Passive mode: 96 dB SPL Transducers: Low Frequency Driver: 1 x JBL 2265H 380 mm (15 in.) Differential Drive®  driver with 75 mm (3 in) dual voice coil Nominal Impedance: 8 ohms Sensitivity6  (1W @ 1m, 98 dB SPL within operational band): High Frequency Driver: JBL 2432H, 38 mm (1.5 in) exit compression driver, 75 mm (3 in) voice coil Nominal Impedance: 8 ohms Sensitivity6  (1W @ 1m): 113 dB SPL Waveguide: PT-H126HF-1 Physical: Enclosure: Trapezoidal with 15 degree side angles, 16 mm (5/8 in) exterior grade 11-ply Finnish birch plywood Suspension Attachment: 15 points (4 top, 4 bottom, 2 each side, 3 rear), M10 threaded hardware Finish: Black DuraFlex™ finish. White available upon request. Grille: Powder coated 14 gauge perforated steel, with acoustically transparent black foam backing. Input Connector: NL4 Neutrik Speakon®  and CE-compliant covered barrier strip terminals. Barrier terminals accept up to 5.2 sq mm (10 AWG) wire or max width 9 mm (.375 in) spade lugs. Speakon in parallel with barrier strip for loop-through. Environmental  pecifications: Mil-Std 810; IP-x3 per IEC529.</t>
    </r>
  </si>
  <si>
    <r>
      <rPr>
        <b/>
        <sz val="11"/>
        <color indexed="8"/>
        <rFont val="Calibri"/>
        <family val="2"/>
      </rPr>
      <t>Supply, installation, testing and commissioning of Subwoofer</t>
    </r>
    <r>
      <rPr>
        <sz val="11"/>
        <color indexed="8"/>
        <rFont val="Calibri"/>
        <family val="2"/>
      </rPr>
      <t xml:space="preserve"> with Frequency Range (-10 dB): 32 Hz - 1 kHz Frequency Response (± 3 dB): 38 Hz - 1 kHz Input Modes: Drivers Parallel / Drivers Discrete Transducer Power Rating1 : 1600 W (6400 W peak), 2 hrs Long-Term System Power Rating2 : 1350 W (5400 W peak), 100 hrs. Maximum SPL (1m)3 : 35 Hz - 400 Hz: 132 dB-SPL cont av (138 dB peak) System Sensitivity4 : 35 Hz - 400 Hz: 100 dB-SPL, 1W (2.0V) @ 1m Nominal Impedance: 4 ohms in parallel-drive mode 2 x 8 ohms in discrete-drive mode Transducers: Low Frequency Driver: 2 x 2265H-1, 380 mm (15 in) dia., 75 mm (3 in) Dual Coil Dual Gap neodymium Differential Drive® drivers Physical: Enclosure: Rectangular cabinet, 16 mm (5/8 in) exterior grade 11-ply birch plywood Suspension Attachment: 16 points (4 top, 4 bottom, 4 each side), M10 threaded hardware Finish: Black DuraFlex™ finish. White available upon request. Grille: Powder coated 14 gauge perforated steel, with acoustically transparent black foam backing. Input Connector: NL4 Neutrik Speakon® and CE-compliant covered barrier strip terminals. Barrier terminals accept up to 5.2 sq mm (10 AWG) wire or max width 9 mm (.375 in) spade lugs. Speakon in parallel with barrier strip for loop-through. Environmental Specifications: Mil-Std 810; IP-x3 per IEC529</t>
    </r>
    <r>
      <rPr>
        <b/>
        <sz val="11"/>
        <color indexed="8"/>
        <rFont val="Calibri"/>
        <family val="2"/>
      </rPr>
      <t>.</t>
    </r>
  </si>
  <si>
    <r>
      <rPr>
        <b/>
        <sz val="11"/>
        <color indexed="8"/>
        <rFont val="Calibri"/>
        <family val="2"/>
      </rPr>
      <t xml:space="preserve">Supply, installation, testing and commissioning of Delay/Surround Speakers </t>
    </r>
    <r>
      <rPr>
        <sz val="11"/>
        <color indexed="8"/>
        <rFont val="Calibri"/>
        <family val="2"/>
      </rPr>
      <t xml:space="preserve">with Frequency Range (-10 dB)1 : 55 Hz – 20 kHz Frequency Response (±3 dB)1 : 80 Hz – 20 kHz Coverage Pattern2 : 90º x 90º Directivity Factor: 10.1 (1 k – 16 kHz) Directivity Index (DI): 9.5 dB (1 k – 16 kHz) Long-Term System Power Rating (IEC)3 : 400 W (1600 W peak), 2 hrs. 250 W (1000 W peak), 100 hrs Sensitivity (2.83V @ 1m): 96 dB (Ave. 80 Hz – 20 kHz) Maximum SPL4 : Direct 8Ω: 122 dB (peaks of 124 dB) 200 W Tap: 119 dB Crossover Network: 1.5 kHz, 3rd order (18 dB/oct) high-pass plus conjugate to HF, 2nd order low-pass to LF Nominal Impedance: 8 ohms Transformer Taps: 70V: 200W, 100W, 50W, 25W 100V: 200W, 100W, 50W Transducers: Low Frequency Driver: Kevlar-reinforced cone with weather treatment, 75 mm (3 in) voice coil. High Frequency Driver: 25 mm (1 in) diaphragm and voice coil diameter, high temperature polymer diaphragm, patented design, fluid-cooling. HF Driver Protection: Minimum audibility SonicGuard™ HF overload protection Physical: Enclosure: ABS with Glass enclosure, heavily braced Attachment: Two M10 (fine-thread) points for included U-bracket. Reference torque 15 ft.lb (20 N.m). M6 secondary safety attachment point on back panel. Grille: Corrosion-resistant zinc-rich extra-thick powder coated steel grille, 3-layer assembly with foam and woven poly mesh backing. Input Connection: CE-compliant covered barrier strip terminals. Barrier terminals accept up to 8 mm outside 4 mm inside open-lug (#6 or #8) plus bare wire up to 2.5 mm2 (12 AWG) wire or spade lugs. Terminal compartment cover equipped with gland nut that forms water-tight seal with roundjacketed cables with outside diameters between 4.0 mm (0.16”) and 9.0 mm (0.36”). Environmental: IP56 per IEC529, with a minimum 5° downward aiming angle. Exceeds Mil Spec 810 for humidity, salt spray, temperature &amp; UV, and ASTM G85 for acid-air/salt-spray (336 hrs). </t>
    </r>
  </si>
  <si>
    <r>
      <rPr>
        <b/>
        <sz val="11"/>
        <color indexed="8"/>
        <rFont val="Calibri"/>
        <family val="2"/>
      </rPr>
      <t xml:space="preserve">Supply, installation, testing and commissioning of Control Room Monitor Speakers </t>
    </r>
    <r>
      <rPr>
        <sz val="11"/>
        <color indexed="8"/>
        <rFont val="Calibri"/>
        <family val="2"/>
      </rPr>
      <t>with Frequency Range (-10 dB)1 70 Hz – 23 kHz Midrange (±1.5 dB, typical)2 130 Hz – 14 kHz 100 Hr Power Capacity3 200 Watts Continuous Program Power 100 Watts Continuous Pink Noise Nominal Coverage 100° x 100° Nominal Sensitivity4 87 dB SPL, 1W @ 1 m (3.3ft) Nominal Coverage 100° x 100° Maximum SPL @ 1m 113 dB continuous peak pink noise 107 dB continuous average pink noise 103 dB continuous average music or speech Directivity Factor (Q) 4.9, averaged 500 Hz to 4 kHz Directivity Index (DI) 6.9 dB, averaged 500 Hz to 4 kHz Nominal Impedance 8 ohms Minimum Impedance 6.7 ohms at 230 Hz Crossover Type 2nd order lowpass, 2nd order highpass, complex optimization for maximally flat response Transformer Taps 170V: 60W, 30W, 15W, 7.5W taps (Taps #4,#3, #2 &amp; #1) 100V: 60W, 30W, 15W taps (Taps #3, #2, &amp; #1) Thru position: 8 nominal Transducers Low Frequency 130 mm (5.25 in) polypropylene-coated paper with WeatherEdge surround, 25 mm (1 in) voicecoil on kapton former High Frequency 20 mm (0.75 in) titanium-coated PEI</t>
    </r>
  </si>
  <si>
    <r>
      <rPr>
        <b/>
        <sz val="11"/>
        <color indexed="8"/>
        <rFont val="Calibri"/>
        <family val="2"/>
      </rPr>
      <t xml:space="preserve">Supply, installation, testing and commissioning of Digital Signal Processor </t>
    </r>
    <r>
      <rPr>
        <sz val="11"/>
        <color indexed="8"/>
        <rFont val="Calibri"/>
        <family val="2"/>
      </rPr>
      <t>with</t>
    </r>
    <r>
      <rPr>
        <b/>
        <sz val="11"/>
        <color indexed="8"/>
        <rFont val="Calibri"/>
        <family val="2"/>
      </rPr>
      <t xml:space="preserve"> </t>
    </r>
    <r>
      <rPr>
        <sz val="11"/>
        <color indexed="8"/>
        <rFont val="Calibri"/>
        <family val="2"/>
      </rPr>
      <t>10 Analog Inputs (with 48v Phantom Power per Channel) 8 Analog OutputsRJ-  Telephone Input/Output Port Configurable Signal Processing 8 Channels of AEC Processing with Auto Gain Control and Noise Cancellation Rich Palette of Processing and Logic Objects 48 Channel, Low Latency, Fault Tolerant Digital Audio Bus Clear Front Panel LED Indication Bi-Directional Locate Functionality 12 Control Inputs and 6 Logic Outputs for GPIO Integration Soundweb London Interface Kit for Third Party Control System Integration (Documentation) HiQnet Device Configuration, Control and Monitoring from HiQnet Audio Architect</t>
    </r>
  </si>
  <si>
    <r>
      <rPr>
        <b/>
        <sz val="11"/>
        <color indexed="8"/>
        <rFont val="Calibri"/>
        <family val="2"/>
      </rPr>
      <t>Supply, installation, testing and commissioning of Speaker Mounting Poles</t>
    </r>
    <r>
      <rPr>
        <sz val="11"/>
        <color indexed="8"/>
        <rFont val="Calibri"/>
        <family val="2"/>
      </rPr>
      <t xml:space="preserve"> madeout of MS 50mm dia pipe painted in black colour complete with mounting arrangement etc.</t>
    </r>
  </si>
  <si>
    <r>
      <rPr>
        <b/>
        <sz val="11"/>
        <color indexed="8"/>
        <rFont val="Calibri"/>
        <family val="2"/>
      </rPr>
      <t>Supply, installation, testing and commissioning of  Amplifiers</t>
    </r>
    <r>
      <rPr>
        <sz val="11"/>
        <color indexed="8"/>
        <rFont val="Calibri"/>
        <family val="2"/>
      </rPr>
      <t xml:space="preserve"> for Main Speakers with Frequency Response (8Ω, 20Hz - 20kHz) ±0.25dB, Signal To Noise Ratio (A-weighted) &gt;108dB, Total Harmonic Distortion (at full rated power, 20Hz - 20kHz) 0.35%, Voltage Gain 34dB Damping Factor (20Hz to 100Hz) &gt;1500, Input Impedance (nominal balanced, unbalanced) 10kΩ, 5kΩ, Maximum Input Level before Compression +20dBu, Maximum Input Level before Clipping +26dBu, Load Impedance (Stereo/Dual Mode) 2Ω - 16Ω; 70Vrms and 100Vrms, Load Impedance Bridge Mono 4Ω - 16Ω; 140Vrms and 200Vrms, Cooling Continuously, variable speed forced air, front to back airflow, Maximum Fan Noise (re dBA SPL @ 1M) 47, Required AC Mains (±10%)100V-240V ~ 50/60Hz, Power Connector 20A IEC</t>
    </r>
  </si>
  <si>
    <r>
      <rPr>
        <b/>
        <sz val="11"/>
        <color indexed="8"/>
        <rFont val="Calibri"/>
        <family val="2"/>
      </rPr>
      <t>Supply, installation, testing and commissioning of Amplifiers for Sub woofers</t>
    </r>
    <r>
      <rPr>
        <sz val="11"/>
        <color indexed="8"/>
        <rFont val="Calibri"/>
        <family val="2"/>
      </rPr>
      <t xml:space="preserve"> with Frequency Response (8Ω, 20Hz - 20kHz) ±0.25dB, Signal To Noise Ratio (A-weighted) &gt;108dB, Total Harmonic Distortion (at full rated power, 20Hz - 20kHz) 0.35%, Voltage Gain 34dB Damping Factor (20Hz to 100Hz) &gt;1500, Input Impedance (nominal balanced, unbalanced) 10kΩ, 5kΩ, Maximum Input Level before Compression +20dBu, Maximum Input Level before Clipping +26dBu, Load Impedance (Stereo/Dual Mode) 2Ω - 16Ω; 70Vrms and 100Vrms, Load Impedance Bridge Mono 4Ω - 16Ω; 140Vrms and 200Vrms, Cooling Continuously, variable speed forced air, front to back airflow, Maximum Fan Noise (re dBA SPL @ 1M) 47, Required AC Mains (±10%)100V-240V ~ 50/60Hz, Power Connector 20A IEC</t>
    </r>
  </si>
  <si>
    <r>
      <rPr>
        <b/>
        <sz val="11"/>
        <color indexed="8"/>
        <rFont val="Calibri"/>
        <family val="2"/>
      </rPr>
      <t xml:space="preserve">Supply, installation, testing and commissioning of Amplifiers for delay/ Surround Speakers </t>
    </r>
    <r>
      <rPr>
        <sz val="11"/>
        <color indexed="8"/>
        <rFont val="Calibri"/>
        <family val="2"/>
      </rPr>
      <t>with Channels 2, Sensitivity 1.4V, Rated Power Output (per channel) 1000W 2Ω, 800W 4Ω, 475W 8Ω Signal to Noise Ratio (below rated 1 kHz power at 8 ohms) 100 dB (A-weighted), THD &lt; 0.5% Frequency Response (at 1W, 20 Hz - 20 kHz) + 0 dB, -1 dB, Crosstalk (below rated power) 20 Hz to 1 kHz &gt;70 dB, IEC Power Connector 15A</t>
    </r>
  </si>
  <si>
    <r>
      <rPr>
        <b/>
        <sz val="11"/>
        <color indexed="8"/>
        <rFont val="Calibri"/>
        <family val="2"/>
      </rPr>
      <t>Supply, installation, testing and commissioning of Amplifiers for Control Room Monitors</t>
    </r>
    <r>
      <rPr>
        <sz val="11"/>
        <color indexed="8"/>
        <rFont val="Calibri"/>
        <family val="2"/>
      </rPr>
      <t xml:space="preserve"> with Frequency Response 20 Hz - 20 kHz, +0/-1 dB (at 1 watt), THD &lt;0.5%, 20 Hz - 20 kHz, Intermodulation Distortion =/ &lt;0.35% (60 Hz and 7 kHz at 4:1 from full rated ouput to -30 dB), Slew Rate &gt;10V/us, Voltage Gain 29 dB, Damping Factor (8 ohms, 10 Hz to 400 Hz) &gt;200 Signal To Noise Ratio (A-weighted) &gt;100 dB, Crosstalk (below rated power) 20 Hz to 1 kHz -75 dB, -59 dB, Input Sensitivity (for full rated power at 8 ohms) 0.775V or 1.4V, Input Impedance (nominal balanced, unbalanced) 20kΩ, 10kΩ, AC Line Voltage and Frequency Configurations Available (+10%) 120V~60 Hz; 220V~50/60 Hz; 230-240V~50/60 Hz</t>
    </r>
  </si>
  <si>
    <t>Supply, installation, testing and commissioning of XLR Connectrs Male-Female</t>
  </si>
  <si>
    <t>Supply, installation, testing and commissioning of 2.5 Sqmm x 2 core copper Speaker wire</t>
  </si>
  <si>
    <t>Supply, installation, testing and commissioning of 4 Sqmm x 2 core copper Speaker wire</t>
  </si>
  <si>
    <t>Supply, installation, testing and commissioning of 2 core shielded Microphone wire</t>
  </si>
  <si>
    <t>Supply, installation, testing and commissioning of Audio Rack Rack  - 19 " - 36 U Rack,  600 mm wide, height approx 1800 mm  with  Aluminum  frame  and  800  mm  depth,  top bottom side panel and rear door of CRCA. Sheet size 1   mm,   front   door   with   Aluminum   section   and acrylic/glass   sheets,   as   per   approved make.</t>
  </si>
  <si>
    <r>
      <rPr>
        <b/>
        <sz val="11"/>
        <color indexed="8"/>
        <rFont val="Calibri"/>
        <family val="2"/>
      </rPr>
      <t xml:space="preserve">Supply, installation, testing and commissioning of 32 Channel Digital Audio Mixer </t>
    </r>
    <r>
      <rPr>
        <sz val="11"/>
        <color indexed="8"/>
        <rFont val="Calibri"/>
        <family val="2"/>
      </rPr>
      <t>with 32 (16 - Si Expression 1, 24 – Si Expression 2) mono mic inputs 4 line inputs 66 inputs to mix 1 ViSi Connect™ option card slot for 64 x 64 input/output expansion Freely assignable faders and patching Pre/Post selection per input per bus AES in and out Global mode encoders GEQ on every bus 20 sub-group / aux busses 4 FX busses 8 Matrix busses LR and C Mix busses 4 Stereo Lexicon Effects engines Delay on inputs and outputs 4 Mute Groups Freely assignable insert loops Colour touch screen interface</t>
    </r>
  </si>
  <si>
    <r>
      <rPr>
        <b/>
        <sz val="11"/>
        <color indexed="8"/>
        <rFont val="Calibri"/>
        <family val="2"/>
      </rPr>
      <t xml:space="preserve">Supply, installation, testing and commissioning of Instrumental Microphones </t>
    </r>
    <r>
      <rPr>
        <sz val="11"/>
        <color indexed="8"/>
        <rFont val="Calibri"/>
        <family val="2"/>
      </rPr>
      <t>with  Versatile addition to the Artist Series features a new multi-stage flat grille design for precise positioning close to the sound source. Equipped with a neodymium magnet for high-output performance, the microphone has a frequency response tailored for clear sound reproduction of guitar cabinets, snare and percussion. Element Dynamic, Polar Pattern Hypercardioid,  Frequency Response 80-17,000 Hz, Open Circuit Sensitivity –56 dB (1.5 mV) re 1V at 1 Pa, Output Connector Integral 3-pin XLRM-type</t>
    </r>
  </si>
  <si>
    <r>
      <rPr>
        <b/>
        <sz val="11"/>
        <color indexed="8"/>
        <rFont val="Calibri"/>
        <family val="2"/>
      </rPr>
      <t>Supply, installation, testing and commissioning of Vocal Microphone</t>
    </r>
    <r>
      <rPr>
        <sz val="11"/>
        <color indexed="8"/>
        <rFont val="Calibri"/>
        <family val="2"/>
      </rPr>
      <t xml:space="preserve"> with Frequency Response of 60 - 14,000 Hz, Open Circuit Sensitivity -54 dB (1.9 mV) re 1V at 1 Pa , Impedance-600 ohms , on/off switch, Integral 3-pin gold-plated XLRM-type connector, Rugged all-metal construction complete with stand clamp and threaded adaptor and Foam Wind Screen</t>
    </r>
  </si>
  <si>
    <r>
      <rPr>
        <b/>
        <sz val="11"/>
        <color indexed="8"/>
        <rFont val="Calibri"/>
        <family val="2"/>
      </rPr>
      <t>Supply, installation, testing and commissioning of Microphone Stand- Boom</t>
    </r>
    <r>
      <rPr>
        <sz val="11"/>
        <color indexed="8"/>
        <rFont val="Calibri"/>
        <family val="2"/>
      </rPr>
      <t xml:space="preserve"> with  Microphone stand employ sturdy mechanism ensuring trouble free movement and positioning of microphones. These stands are functional and resistant to rust, due to superior quality of chrome plating/powder coating. stands with  5/8” 27 TPI to match all brand microphones</t>
    </r>
  </si>
  <si>
    <t>Supply, installation, testing and commissioning of Microphone Stand- Small with  Microphone stand employ sturdy mechanism ensuring trouble free movement and positioning of microphone. These stands are functional and resistant to rust, due to superior quality of chrome plating/powder coating</t>
  </si>
  <si>
    <t xml:space="preserve">Supply, installation, testing and commissioning of Microphones Cable as per approved brand in tender </t>
  </si>
  <si>
    <r>
      <rPr>
        <b/>
        <sz val="11"/>
        <color indexed="8"/>
        <rFont val="Calibri"/>
        <family val="2"/>
      </rPr>
      <t>Supply, installation, testing and commissioning of Gooseneck microphone</t>
    </r>
    <r>
      <rPr>
        <sz val="11"/>
        <color indexed="8"/>
        <rFont val="Calibri"/>
        <family val="2"/>
      </rPr>
      <t xml:space="preserve"> with table stand : Cardioid Condenser Gooseneck Microphone. with Frequency Response 150 - 16,000 Hz; Open Circuit Sensitivity: -53 dB (2.2 mV) re 1V at 1 Pa, Impedance 250 ohms or better completew with Foam Windscreen. Anti-Shock Microphone Stand with on/off Switch .</t>
    </r>
  </si>
  <si>
    <r>
      <rPr>
        <b/>
        <sz val="11"/>
        <color indexed="8"/>
        <rFont val="Calibri"/>
        <family val="2"/>
      </rPr>
      <t xml:space="preserve">Supply, installation, testing and commissioning of Cordless Microphones </t>
    </r>
    <r>
      <rPr>
        <sz val="11"/>
        <color indexed="8"/>
        <rFont val="Calibri"/>
        <family val="2"/>
      </rPr>
      <t xml:space="preserve">with UHF Wireless Cardioid dynamic handheld microphone system with Frequency Response of 100 Hz to 15 kHz (+1 dB, -3 dB), RF Sensitivity 20 dBuV at 60 dBA S/N ratio (50Ω termination), Total Harmonic Distortion &lt;1.0% (at 1 kHz, ±20 kHz deviation) , Dynamic Range &gt; 110dB , on/off switch operating range 100 mtrs , RF Power Output High: 30 mW, Low: 10 mW (switchable) at 50 Ω , Multiple band with 10 channels on each band ; maximum Output level XLR / Balanced: +9 dBV &amp; 6.3 mm (¼"") / Unbalanced: +4 dBV </t>
    </r>
  </si>
  <si>
    <r>
      <rPr>
        <b/>
        <sz val="11"/>
        <color indexed="8"/>
        <rFont val="Calibri"/>
        <family val="2"/>
      </rPr>
      <t>Supply, installation, testing and commissioning of  Cordless Microphones</t>
    </r>
    <r>
      <rPr>
        <sz val="11"/>
        <color indexed="8"/>
        <rFont val="Calibri"/>
        <family val="2"/>
      </rPr>
      <t xml:space="preserve"> with UHF Wireless Cardioid condenser lavalier &amp; Omni Condenser Headworn microphone with 55" cable terminated with locking 4-pin HRS-type connector, Frequency Response of 100 Hz to 15 kHz (+1 dB, -3 dB), RF Sensitivity 20 dBuV at 60 dBA S/N ratio (50Ω termination) , Total Harmonic Distortion &lt;1.0% (at 1 kHz, ±20 kHz deviation) , Dynamic Range &gt; 110dB , on/off switch operating range 100 mtrs , RF Power Output High: 30 mW, Low: 10 mW (switchable) at 50 Ω , Multiple band with 10 channels on each band ; maximum Output level XLR / Balanced: +9 dBV &amp; 6.3 mm (¼"") / Unbalanced: +4 dBV.</t>
    </r>
  </si>
  <si>
    <r>
      <rPr>
        <b/>
        <sz val="11"/>
        <color indexed="8"/>
        <rFont val="Calibri"/>
        <family val="2"/>
      </rPr>
      <t>Supply, installation, testing and commissioning of Professional boundary layer microphone</t>
    </r>
    <r>
      <rPr>
        <sz val="11"/>
        <color indexed="8"/>
        <rFont val="Calibri"/>
        <family val="2"/>
      </rPr>
      <t xml:space="preserve"> with Audio frequency bandwidth50 - 18000 Hz Equivalent noise level22 dB-A Sensitivity22 mV/Pa
Signal to Noise72 dB-A Recommended load impedance2000 Ohms</t>
    </r>
  </si>
  <si>
    <r>
      <rPr>
        <b/>
        <sz val="11"/>
        <color indexed="8"/>
        <rFont val="Calibri"/>
        <family val="2"/>
      </rPr>
      <t>Supply, installation, testing and commissioning of Microphone cable</t>
    </r>
    <r>
      <rPr>
        <sz val="11"/>
        <color indexed="8"/>
        <rFont val="Calibri"/>
        <family val="2"/>
      </rPr>
      <t xml:space="preserve"> - 32 Channel x 2 core Shielded cable</t>
    </r>
  </si>
  <si>
    <r>
      <rPr>
        <b/>
        <sz val="11"/>
        <color indexed="8"/>
        <rFont val="Calibri"/>
        <family val="2"/>
      </rPr>
      <t xml:space="preserve">Supply, installation, testing and commissioning of Stage Box </t>
    </r>
    <r>
      <rPr>
        <sz val="11"/>
        <color indexed="8"/>
        <rFont val="Calibri"/>
        <family val="2"/>
      </rPr>
      <t>with 2 Nos. chasis mount XLR Connectors</t>
    </r>
  </si>
  <si>
    <r>
      <t>Supply, installation, testing and commissioning of 32 channel Patching box</t>
    </r>
    <r>
      <rPr>
        <sz val="11"/>
        <color indexed="8"/>
        <rFont val="Calibri"/>
        <family val="2"/>
      </rPr>
      <t xml:space="preserve"> made out of MS sheet painted in black poder coated anf fitted with female 3 pin chasis mount XLR connectors </t>
    </r>
  </si>
  <si>
    <r>
      <rPr>
        <b/>
        <sz val="11"/>
        <color indexed="8"/>
        <rFont val="Calibri"/>
        <family val="2"/>
      </rPr>
      <t>Supply, installation, testing and commissioning of Active DI Box</t>
    </r>
    <r>
      <rPr>
        <sz val="11"/>
        <color indexed="8"/>
        <rFont val="Calibri"/>
        <family val="2"/>
      </rPr>
      <t xml:space="preserve"> with Frequency Response30Hz to 20kHz , +0/-1dB Noise&lt; -105dBu, unweighted, 22Hz to 22kHz, rms Harmonic DistortionLess than 0.005% at 1kHz, 0dBu output</t>
    </r>
  </si>
  <si>
    <r>
      <rPr>
        <b/>
        <sz val="11"/>
        <color indexed="8"/>
        <rFont val="Calibri"/>
        <family val="2"/>
      </rPr>
      <t>Supply, installation, testing and commissioning of 162 watt RGBW LED</t>
    </r>
    <r>
      <rPr>
        <sz val="11"/>
        <color indexed="8"/>
        <rFont val="Calibri"/>
        <family val="2"/>
      </rPr>
      <t xml:space="preserve"> washwith 54 x 3W high quality LED’s (12R+12G+12B+6W), 100-120V and 200-240V AC, 50/60Hz (210W@220V), RGBW colour mixting +3200K ~ 10000K linearly adjustable colour temperature, 0-100% linearly adjustable dimmer, Strobe 0~20 F.P.S, Beam Angle: 14°/45°, LED board temperature display, DMX 512, IP65</t>
    </r>
  </si>
  <si>
    <r>
      <rPr>
        <b/>
        <sz val="11"/>
        <color indexed="8"/>
        <rFont val="Calibri"/>
        <family val="2"/>
      </rPr>
      <t xml:space="preserve">Supply, installation, testing and commissioning of 162 watt  warm white LED wash </t>
    </r>
    <r>
      <rPr>
        <sz val="11"/>
        <color indexed="8"/>
        <rFont val="Calibri"/>
        <family val="2"/>
      </rPr>
      <t>with 54 x 3W high quality LED’s , 100-120V and 200-240V AC, 50/60Hz (210W@220V),3200K  linearly adjustable colour temperature, 0-100% linearly adjustable dimmer, Strobe 0~20 F.P.S, Beam Angle: 14°/45°, LED board temperature display, DMX 512, IP65</t>
    </r>
  </si>
  <si>
    <r>
      <rPr>
        <b/>
        <sz val="11"/>
        <color indexed="8"/>
        <rFont val="Calibri"/>
        <family val="2"/>
      </rPr>
      <t>Supply, installation, testing and commissioning of 200W LED Profile Spot Light</t>
    </r>
    <r>
      <rPr>
        <sz val="11"/>
        <color indexed="8"/>
        <rFont val="Calibri"/>
        <family val="2"/>
      </rPr>
      <t xml:space="preserve">, Power Supply: AC100V-240V, 50-60 Hz, Power Consumption: Max. 260W, LED: 200W  Warm white Color, LED Life time: over 50,000 hours, high quality optical system, Light Angel: 19°/26°/36°/50°, Control Mode: DMX, Auto run and Master/Slave, DMX Channels: 2/5CH, Housing: MS Sheet, Color: Black, IP Rating: IP20 </t>
    </r>
  </si>
  <si>
    <r>
      <rPr>
        <b/>
        <sz val="11"/>
        <color indexed="8"/>
        <rFont val="Calibri"/>
        <family val="2"/>
      </rPr>
      <t>Supply, installation, testing and commissioning of  Lighting Poles with Bracket</t>
    </r>
    <r>
      <rPr>
        <sz val="11"/>
        <color indexed="8"/>
        <rFont val="Calibri"/>
        <family val="2"/>
      </rPr>
      <t xml:space="preserve"> made out of 50mm GI pipe painted in black color with suitable foundation </t>
    </r>
  </si>
  <si>
    <t>Supply, installation, testing and commissioning of  2.5 sqmm x 3 core copper cable</t>
  </si>
  <si>
    <t>Supply, installation, testing and commissioning of 2 core shielded  DMX wire</t>
  </si>
  <si>
    <t>Supply, installation, testing and commissioning of  Professional Stage Light Conroller with Control up to 96 fixtures - including LED, Moving Lights and conventionals • 48 multi-function faders • 97 playbacks (each with submaster &amp;amp; full cuestack functionality) • 96 groups, 4 x 96 palettes (Colour, Beamshape, Position, Effect) • DVI-D output for optional external touch screen (1024 x 768) • Multi- touch interfaces for Colour &amp;amp; Moving Lights • Dedicated GO button &amp;amp; playback fader for theatrical control • Hands-on intuitive control via 4 encoder wheels • Free mobile apps for wireless control of your console on iOS and Android devices • Multi-lingual step-by-step touch screen guidance • Art-Net 4 and sACN for network output &amp;amp; wireless connection to smart phone / remote monitors • 7” multi-touch screen • Automatic Groups, Palettes, Effects and Macros • Colour picking, mixing &amp;amp; image capture • Mood Boards by LEE Filters • Additive, subtractive and HSV control • Store single or multiple cues on each of the playbacks • Built-in fixture library • RDM compatibility • Showfile compatibility with other consoles • Quiet, dust free, fanless operation • One DMX universe, upgradable to two universes • Two XLR Outputs (1 x 5 pin + 1 x 3 pin)</t>
  </si>
  <si>
    <t>Supply, installation, testing and commissioning of DMX Splitter: The DMX Splitter shall be rack mounted (19") suitable to work on 240 volts 50 Hz via rear connector for distribution of DMX signals. The opto isolated DMX-512 splitter shall have minimum one DMX input and five DMX output connections, the sockets being standard 3/5-pin XLR connectors. The opto isolated DMX-512 splitter shall have a power on LED and DMX active LED indication on the front panel. The opto isolated DMX-512 splitter input shall be internally terminated.</t>
  </si>
  <si>
    <t>Supply, installation, testing and commissioning of  Hardware Installation kit</t>
  </si>
  <si>
    <t>Supply, installation, testing and commissioning of  3 pin XLR Connector Male-Female</t>
  </si>
  <si>
    <r>
      <rPr>
        <b/>
        <sz val="11"/>
        <color indexed="8"/>
        <rFont val="Calibri"/>
        <family val="2"/>
      </rPr>
      <t xml:space="preserve">Supply, Installation, Testing and Commissioing of  Inside Drop with Aerating Jets Spray for pool of side length 15.26m, 14.79m, 14.60m, 14.66m, 9.51m &amp; 15.94m: </t>
    </r>
    <r>
      <rPr>
        <sz val="11"/>
        <color indexed="8"/>
        <rFont val="Calibri"/>
        <family val="2"/>
      </rPr>
      <t xml:space="preserve">  Musical Spray's frame, water effects/nozzles, manifold, Feeder and Grid pipe work, accessories:- Manifold, Feeder, Grid Pipework &amp; accessories: Manifold, Feeder and Grid Pipework shall be made of Galvanised steel, B-class, size 1.25" to 6" NB, make Jindal, ISI Mark with necessary accessories like flanges, sockets,  etc. made of steel- galvanized; Hydraulic Hose pipe for connections between grid and feeder pipework.                                                                       
Frame: Made of extruded aluminium channels of dimensions 4" x 2" x 6mm thickness, make- Jindal/Hindalco/Nalco/Century/Equivalent, for mounting water effects/Grid pipework, lights &amp; cables.                                           Nozzles: Brass- Chrome Plated/Stainless Steel (SS-304) with necessary accessories. 
Gunmetal wheel valves: Minimum 1.25" size wheel valves made of Gunmetal, make Sant/Zoloto/Leader ISI mark.         
Spray's structure's and Lights' stands, clamps: made of galvanised steel with necessary accessories.                                                                                                         Height of water effects: Different water effects have different heights ranging from 2m to 12m.                         
(Make of Spray: Jet fountains/Modern Stage Service/Wet Design/Fontana)                                                                                                                        Water Effects:          </t>
    </r>
  </si>
  <si>
    <t>Fast Acting Jet (Chasing type) - 32 nos.</t>
  </si>
  <si>
    <t xml:space="preserve">Organ Pipe- 6 nos.                                        </t>
  </si>
  <si>
    <t xml:space="preserve">Peacock Tail- 5 nos.                                      </t>
  </si>
  <si>
    <t xml:space="preserve">Dancing spray- 8 nos.                            </t>
  </si>
  <si>
    <t>Mesh Ring- 4 nos.</t>
  </si>
  <si>
    <t xml:space="preserve">Cross Swing- 3 nos.                                      </t>
  </si>
  <si>
    <t xml:space="preserve">Swing Line- 2 nos.                                        </t>
  </si>
  <si>
    <t xml:space="preserve">Fixed Cross- 4 nos.                                       </t>
  </si>
  <si>
    <t xml:space="preserve">Sunburst- 1 no.                                            </t>
  </si>
  <si>
    <t xml:space="preserve">Corner Jet- 4 nos.                                             </t>
  </si>
  <si>
    <t xml:space="preserve">Center Jet - 1 no.                                         </t>
  </si>
  <si>
    <t xml:space="preserve">Double Box - 1 no.                                       </t>
  </si>
  <si>
    <t xml:space="preserve">Inside drop ring- 4 nos.                                 </t>
  </si>
  <si>
    <t xml:space="preserve">Outside drop ring- 4 nos.                              </t>
  </si>
  <si>
    <t xml:space="preserve">Reverse Swing Line- 2 nos.                                        </t>
  </si>
  <si>
    <t>Filigree jets- 8 nos.</t>
  </si>
  <si>
    <t>Rotary Wheel- 2 nos.</t>
  </si>
  <si>
    <t>Arch Jet- 2 nos.</t>
  </si>
  <si>
    <r>
      <t xml:space="preserve">SITC of Solenoid Valves: </t>
    </r>
    <r>
      <rPr>
        <sz val="11"/>
        <rFont val="Calibri"/>
        <family val="2"/>
      </rPr>
      <t>Minimum1.5" size Fast acting solenoid valve with extremely fast operation and minimum obstruction for a high flow rate. This valve is best suited for adaptability and variability for fast movement in fast beat songs. Material of construction of Solenoid Valve: Stainless steel (SS-304). IP-68 Weather Proof Coil 24V DC.  (Make: Uflow/equivalent)</t>
    </r>
  </si>
  <si>
    <r>
      <rPr>
        <b/>
        <sz val="11"/>
        <rFont val="Calibri"/>
        <family val="2"/>
      </rPr>
      <t xml:space="preserve">SITC of Submersible Pumps: </t>
    </r>
    <r>
      <rPr>
        <sz val="11"/>
        <rFont val="Calibri"/>
        <family val="2"/>
      </rPr>
      <t xml:space="preserve">Total 80 HP submersible pumps with mounting frames made of galvanised steel.                              
Motor: 3-Phase. Stainless steel (SS-304) Strainer/filter for covering pumps' pits with SS-304 mesh and SS-304 frame.                                                                                              NRV made of C.I. for each pump. (Make of submersible pump: Kirloskar/Crompton Greaves/KSB/Texmo/CRI/Equivalent. Make of NRV: Sant/Zoloto/Leader ISI mark.)
</t>
    </r>
  </si>
  <si>
    <r>
      <rPr>
        <b/>
        <sz val="11"/>
        <rFont val="Calibri"/>
        <family val="2"/>
      </rPr>
      <t xml:space="preserve">SITC of Luminaries: </t>
    </r>
    <r>
      <rPr>
        <sz val="11"/>
        <rFont val="Calibri"/>
        <family val="2"/>
      </rPr>
      <t>295 nos. (227 nos. RGB &amp; 68 Nos. White) Waterproof LED light fixtures (12v). Complete light body made of Stainless steel 304 grade, total 27watt power leds. Toughened glass with seal.  Stainless steel 304 grade cable gland. All external nuts and bolts are of Stainless steel 304 grade. Adjustable mounting bracket is made of Stainless steel 304 grade. IP 68 compliant.
(Make: Jet fountains/Modern Stage Service/Wet Design/Fontana)</t>
    </r>
  </si>
  <si>
    <r>
      <rPr>
        <b/>
        <sz val="11"/>
        <rFont val="Calibri"/>
        <family val="2"/>
      </rPr>
      <t xml:space="preserve">SITC of Electro mechanical actuator (EMA): </t>
    </r>
    <r>
      <rPr>
        <sz val="11"/>
        <rFont val="Calibri"/>
        <family val="2"/>
      </rPr>
      <t>Electro mechanical actuator consists of Reduction gear box, 0.5hp electric motor, steel mounting frame, brass bushes, linkages, nuts etc. for cross swing and swing line water effects. Stainless Steel (SS-304) cover for EMA.
(Reduction gear box make: Premium/Equivalent. Electric motor make: Kirloskar/ABB/Equivalent.)</t>
    </r>
  </si>
  <si>
    <r>
      <rPr>
        <b/>
        <sz val="11"/>
        <rFont val="Calibri"/>
        <family val="2"/>
      </rPr>
      <t xml:space="preserve">SITC of Indoor type electrical panel for 80 HP submersible pumps and 2 nos. X 0.5 HP EMA motors:                                                                                                   </t>
    </r>
    <r>
      <rPr>
        <sz val="11"/>
        <rFont val="Calibri"/>
        <family val="2"/>
      </rPr>
      <t>Mild steel (Epoxy powder coated) enclosure made from 14 SWG Mild Steel sheet consisting of motor main switches, ammeter, voltmeter, single phase preventer, selector switch, Terminal connector, Star-Delta Timer, Start-Stop Switches, indicating lamps etc. complete with internal wiring.(Make: Jet fountains/Modern Stage Service/Wet Design/Fontana)</t>
    </r>
  </si>
  <si>
    <r>
      <rPr>
        <b/>
        <sz val="11"/>
        <rFont val="Calibri"/>
        <family val="2"/>
      </rPr>
      <t xml:space="preserve">SITC of Indoor type LED Light &amp; Solenoid Valve Panel:
</t>
    </r>
    <r>
      <rPr>
        <sz val="11"/>
        <rFont val="Calibri"/>
        <family val="2"/>
      </rPr>
      <t>Mild steel (Epoxy powder coated) enclosure made from 14 SWG Mild Steel sheet consisting of necessary channels for 12V RGB LED Lights and 24V solenoid valves, Digital Volt and Amp. meter, necessary quantity of 12V &amp; 24V suitable wattage meanwell SMPS, Switch Gear From Schneider and Phoenix contact.(Make: Jet fountains/Modern Stage Service/Wet Design/Fontana)</t>
    </r>
  </si>
  <si>
    <r>
      <rPr>
        <b/>
        <sz val="11"/>
        <rFont val="Calibri"/>
        <family val="2"/>
      </rPr>
      <t xml:space="preserve">SITC of Control system for Musical Spray: </t>
    </r>
    <r>
      <rPr>
        <sz val="11"/>
        <rFont val="Calibri"/>
        <family val="2"/>
      </rPr>
      <t xml:space="preserve"> Programme controlled (PC) control system for musical spray comprising of software with desktop computer system and consoles (licensed software for lifetime validity to run the complete show). It will run on pre programmed music. 30 minutes pre programmed music will be provided to run show of Musical spray. (Software: Proprietory make. Desktop Computer: Reputed make)</t>
    </r>
  </si>
  <si>
    <r>
      <rPr>
        <b/>
        <sz val="11"/>
        <rFont val="Calibri"/>
        <family val="2"/>
      </rPr>
      <t xml:space="preserve">SITC of Cable network consists </t>
    </r>
    <r>
      <rPr>
        <sz val="11"/>
        <rFont val="Calibri"/>
        <family val="2"/>
      </rPr>
      <t>of copper conductor cables of different sizes for pumps, EMAs, Lights &amp; Solenoid Valves. (Make:Havells/Finolex/ Polycab/Equivalent)</t>
    </r>
  </si>
  <si>
    <t xml:space="preserve">SITC of Inside Drop with Aerating Jets Spray for pool of side length 15.26m, 14.79m, 14.60m, 14.66m, 9.51m &amp; 15.94m: </t>
  </si>
  <si>
    <r>
      <rPr>
        <b/>
        <sz val="11"/>
        <rFont val="Calibri"/>
        <family val="2"/>
      </rPr>
      <t>Supply, installation, testing and commissioning of Speakers</t>
    </r>
    <r>
      <rPr>
        <sz val="11"/>
        <rFont val="Calibri"/>
        <family val="2"/>
      </rPr>
      <t xml:space="preserve"> with Frequency Range (-10 dB)1 : 55 Hz – 20 kHz Frequency Response (±3 dB)1 : 80 Hz – 20 kHz Coverage Pattern2 : 90º x 90º Directivity Factor: 10.1 (1 k – 16 kHz) Directivity Index (DI): 9.5 dB (1 k – 16 kHz) Long-Term System Power Rating (IEC)3 : 400 W (1600 W peak), 2 hrs. 250 W (1000 W peak), 100 hrs Sensitivity (2.83V @ 1m): 96 dB (Ave. 80 Hz – 20 kHz) Maximum SPL4 : Direct 8Ω: 122 dB (peaks of 124 dB) 200 W Tap: 119 dB Crossover Network: 1.5 kHz, 3rd order (18 dB/oct) high-pass plus conjugate to HF, 2nd order low-pass to LF Nominal Impedance: 8 ohms Transformer Taps: 70V: 200W, 100W, 50W, 25W 100V: 200W, 100W, 50W Transducers: Low Frequency Driver: Kevlar-reinforced cone with weather treatment, 75 mm (3 in) voice coil. High Frequency Driver: 25 mm (1 in) diaphragm and voice coil diameter, high temperature polymer diaphragm, patented design, fluid-cooling. HF Driver Protection: Minimum audibility SonicGuard™ HF overload protection Physical: Enclosure: ABS with Glass enclosure, heavily braced Attachment: Two M10 (fine-thread) points for included U-bracket. Reference torque 15 ft.lb (20 N.m). M6 secondary safety attachment point on back panel. Grille: Corrosion-resistant zinc-rich extra-thick powder coated steel grille, 3-layer assembly with foam and woven poly mesh backing. Input Connection: CE-compliant covered barrier strip terminals. Barrier terminals accept up to 8 mm outside 4 mm inside open-lug (#6 or #8) plus bare wire up to 2.5 mm2 (12 AWG) wire or spade lugs. Terminal compartment cover equipped with gland nut that forms water-tight seal with roundjacketed cables with outside diameters between 4.0 mm (0.16”) and 9.0 mm (0.36”). Environmental: IP56 per IEC529, with a minimum 5° downward aiming angle. Exceeds Mil Spec 810 for humidity, salt spray, temperature &amp; UV, and ASTM G85 for acid-air/salt-spray (336 hrs). </t>
    </r>
  </si>
  <si>
    <t>Supply, installation, testing and commissioning of Amplifiers  with Channels 2, Sensitivity 1.4V, Rated Power Output (per channel) 1000W 2Ω, 800W 4Ω, 475W 8Ω Signal to Noise Ratio (below rated 1 kHz power at 8 ohms) 100 dB (A-weighted), THD &lt; 0.5% Frequency Response (at 1W, 20 Hz - 20 kHz) + 0 dB, -1 dB, Crosstalk (below rated power) 20 Hz to 1 kHz &gt;70 dB, IEC Power Connector 15A</t>
  </si>
  <si>
    <t>Supply, installation, testing and commissioning of Speaker Mounting Poles madeout of MS 50mm dia pipe painted in black colour complete with mounting arrangement etc.</t>
  </si>
  <si>
    <t xml:space="preserve">Audio Rack </t>
  </si>
  <si>
    <t>SITC of Multiple Christmas Tree Shape Spray for pool of size 27m dia :          Spray comprises of a heavy Christmas Tree Shape Jet in center surrounded by  4 nos. Christmas Tree Shape Jet on 12m dia and 8 nos. Christmas Tree Shape Jet on 23m dia . All jets white aerated- Water level dependent (Required water depth to be maintained at all times). Nozzles are made of Brass- Chrome plated. Manifold/Pipework are made from Galvanised steel, B-class, make Jindal, ISI Mark with necessary accessories like flanges, sockets, stands etc. made of steel- galvanized . High quality rubber gaskets, nuts &amp; bolts along with gunmetal control valves to adjust flow pressure. Approx. height of water effects: Centre Jet - 4m, 4 Jets on 12m dia – 2.5m &amp; 8 Jets on 23m dia- 2m. Make of spray: Jet fountains/Modern Stage Service/Wet Design/Fontana.                                                Pump sets &amp; electric panel comprise of monosubmersible pump sets totaling 20hp (Three phase, 50Hz, 415-380V AC) with steel mounting frames, grouting bolts, 3 core flat PVC flexible copper conductor double insulated submersible cable (Make – Havells/Finolex/ Polycab/Equivalent) with copper conductors not less than 1.5 sq.mm (maximum 20 mtrs. length from Spray’s waterbody to Spray’s electric panel) and suction filter on pumps’ suction. Make of pump sets: Kirloskar/Crompton Greaves/KSB/Texmo/CRI/Equivalent. Suction filter for pumps: Filter body &amp; filter mesh made from AISI 304 standard stainless steel.                                        Outdoor type Electric panel comprises of steel sheet paint finish enclosure with hinged front door with provision for incoming &amp; outgoing cable entry. Panel comprises of motor main switches, contactors, overload relays, switch fuses, push button on off switches, indicating lamps etc. complete with internal wiring. Lighting system shall be connected by a separate switch and fuse but shall not be energized unless pumps are first switched on. Make of electric panel: Jet fountains/Modern Stage Service/Wet Design/Fontana.                                                         Luminaries comprise of 40 nos. 12V LED lights (RGB). Complete light body made of Stainless steel 304 grade, total 27watt power leds. Toughened glass with seal.  Stainless steel 304 grade cable gland. All external nuts and bolts are of Stainless steel 304 grade. Adjustable mounting bracket is made of Stainless steel 304 grade. IP 68 compliant. 4 core round PVC flexible copper conductor double insulated cable (maximum 20 mtrs. length from Spray’s waterbody to Spray’s electric panel) with copper conductors not less than 1.5 sq.mm. All 'in pool' connections shall be fully waterproof. Make of Luminaries: Jet fountains/Modern Stage Service/Wet Design/Fontana.</t>
  </si>
  <si>
    <t xml:space="preserve">Supply, Installation, Testing and Commissioing of  30 watt LED Narrow Beam LED Projector Lights,Housing to be made in pressure die-cast Aluminium with color coated as per desired color. To ensure proper heat dissipation, stability and long lifespan of LED Light more than 50000 burning hours, Optical lens/Reflector for proper light distribution, Lampshade adopts high strength toughened glass, resist the impact and friction. High brightness COB/SMD LED light source, LED Make : Philips/OSRAM/ NICHIA/BRIDGELUX/ CITIZEN/CREE/ SEOUL, high flux output, excellent consistency of light color. Highly reliable inbuilt LED Driver, Suitable for outdoor use with having IP65 ingress protection, Wattage should not exceed to 30W, Beam angle should be narrow : 8-12 Degree, Input Voltage : AC 165-260V, Color Temperature :  3000K-10000k ,highly weather resistant/ powder-coated. </t>
  </si>
  <si>
    <t>Supply, Installation, Testing and Commissioing of Neon Flex warm white: Dot free LED Flexible Linear Light with high quality circuit design for stable and reliable performance, surface material should be made of Silicon with aluminium extrusion linear profile and other connecting accessories, Surface mounted flexible linear light suitable for facade edge lighting, Symmetric distribution. luminaire should have diffuse silicone based cover for soft illumination. Linear luminaire should have lumen flux in range of 900-1000 lm per meter, Rated input supply of DC 24V constant voltage with external LED Driver, External ballast as accessory must be provided separately, Output color should be in range of 2700-3000K color temperature, LED Make : Cree / Osram / Nichia / Lumileds / Seoul, The luminaire should have versatile optics : 120°, Mean rated service life L70(tq 25 °C) = 50,000 h. Luminaire body of aluminium extrusion with aluminium components. With flush-fitting cover and integral LED unit. Colour of luminaire body Grey/Silver, highly weather resistant/ powder-coated. Ingress protection rating :65</t>
  </si>
  <si>
    <t>Supply, Installation, Testing and Commissioing of Narrow Beam LED Projector Lights for column Lighting, Housing to be made in pressure die-cast Aluminium with color coated as per desired color. To ensure proper heat dissipation, stability and long lifespan of LED Light more than 50000 burning hours, Optical lens/Reflector for proper light distribution, Lampshade adopts high strength toughened glass, resist the impact and friction. High brightness COB/SMD LED light source, LED Make : Philips/OSRAM/ NICHIA/BRIDGELUX/ CITIZEN/CREE/ SEOUL, high flux output, excellent consistency of light color. Highly reliable inbuilt LED Driver, Suitable for outdoor use with having IP65 ingress protection, Wattage should not exceed to 30W, Beam angle should be narrow : 8-12 Degree, Input Voltage : AC 165-260V, Color Temperature : 2700- 3000K, Operating Temperature : -10°C to +55°C</t>
  </si>
  <si>
    <t>Supply, Installation, Testing and Commissioing of DMX Controller System 50 watt LED Green Light Narrow Beam LED Up-lighteres for trees Lighting, Housing to be made in pressure die-cast Aluminium with color coated as per desired color. Cover should be of Stainless Steel. To ensure proper heat dissipation, stability and long lifespan of LED Light more than 50000 burning hours, Optical lens/Reflector for proper light distribution, Lampshade adopts high strength toughened glass, resist the impact and friction. High brightness COB/SMD LED light source, LED Make : Philips/OSRAM/NICHIA/BRIDGELUX/CITIZEN/CREE/SEOUL, high flux output, excellent consistency of light color. Suitable for outdoor use with having IP65 ingress protection, Wattage should not exceed to 50 W, Beam angle should be narrow : 10-15/25-40 Degree, Input Voltage : AC 165-260V/DC24V, Output of the light should be in Green Color,</t>
  </si>
  <si>
    <t>Supply, installation, testing and commissioning of 60 watt RGB LED wash with high quality LED’s Housing to be made in pressure die-cast Aluminium with color coated as per desired color. To ensure proper heat dissipation, stability and long lifespan of LED Light more than 50000 burning hours, 100-120V and 200-240V AC, 50/60Hz (210W@220V), RGBW colour mixting +3200K ~ 10000K linearly adjustable colour temperature, 0-100% linearly adjustable dimmer, Strobe 0~20 F.P.S, Beam Angle: 14°/45°, LED board temperature display, DMX 512, IP65</t>
  </si>
  <si>
    <t>Supply, installation, testing and commissioning of 30 watt RGB LED wash with high quality LED’s Housing to be made in pressure die-cast Aluminium with color coated as per desired color. To ensure proper heat dissipation, stability and long lifespan of LED Light more than 50000 burning hours, 100-120V and 200-240V AC, 50/60Hz (210W@220V), RGBW colour mixting +3200K ~ 10000K linearly adjustable colour temperature, 0-100% linearly adjustable dimmer, Strobe 0~20 F.P.S, Beam Angle: 14°/45°, LED board temperature display, DMX 512, IP65</t>
  </si>
  <si>
    <t>Supply, installation, testing and commissioning of45 watt RGB LED wash with high quality LED’s Housing to be made in pressure die-cast Aluminium with color coated as per desired color. To ensure proper heat dissipation, stability and long lifespan of LED Light more than 50000 burning hours, 100-120V and 200-240V AC, 50/60Hz (210W@220V), RGBW colour mixting +3200K ~ 10000K linearly adjustable colour temperature, 0-100% linearly adjustable dimmer, Strobe 0~20 F.P.S, Beam Angle: 14°/45°, LED board temperature display, DMX 512, IP65</t>
  </si>
  <si>
    <t xml:space="preserve">Supply, Installation, Testing and Commissioing of DMX Controller System 10 watt LED  Narrow Beam LED Projector for Landscape Lighting, Housing to be made in pressure die-cast Aluminium with White color coated finish. To ensure proper heat dissipation, stability and long lifespan of LED Light more than 50000 burning hours, Optical lens/Reflector for proper light distribution, Lampshade adopts high strength toughened glass, resist the impact and friction. High brightness COB/SMD LED light source, LED Make : Philips/OSRAM/NICHIA/BRIDGELUX/CITIZEN/CREE/SEOUL, high flux output, excellent consistency of light color. Highly reliable inbuilt LED Driver, Suitable for outdoor use with having IP65 ingress protection, Wattage should not exceed to 10W, Beam angle should be narrow : 10-15 Degree, Input Voltage : AC 165-260V/DC24V, Color Temperature : 2700-3000K, </t>
  </si>
  <si>
    <r>
      <t xml:space="preserve">Supply, installation, testing and commissioning of 162 watt RGBW LED wash </t>
    </r>
    <r>
      <rPr>
        <sz val="11"/>
        <color indexed="8"/>
        <rFont val="Calibri"/>
        <family val="2"/>
      </rPr>
      <t>with 54 x 3W high quality LED’s (12R+12G+12B+6W), 100-120V and 200-240V AC, 50/60Hz (210W@220V), RGBW colour mixting +3200K ~ 10000K linearly adjustable colour temperature, 0-100% linearly adjustable dimmer, Strobe 0~20 F.P.S, Beam Angle: 14°/45°, LED board temperature display, DMX 512, IP65</t>
    </r>
  </si>
  <si>
    <r>
      <rPr>
        <b/>
        <sz val="11"/>
        <color indexed="8"/>
        <rFont val="Calibri"/>
        <family val="2"/>
      </rPr>
      <t xml:space="preserve">Supply, Installation,Testing &amp; Commissioning of Wall  Washer </t>
    </r>
    <r>
      <rPr>
        <sz val="11"/>
        <color indexed="8"/>
        <rFont val="Calibri"/>
        <family val="2"/>
      </rPr>
      <t>with Luminous Flux 5184 lm @4000K, Power Consumption 120 W, Beam Angle (50%Imax) 10° / 15° / 30° / 45° / 60° / 80° / 12*20° / 12*45°, Color Temperature 3000k to 10000k RGB , LED Brand CREE/ NICHIA/ OSRAM/ LUMILEDS, Input Voltage AC100-240V 50/60Hz, Protection Class IEC I, Contro DMX / RDM / DALI / Remote / ON-OFF, Dimensions W1000mm  Finish Powder coating, Housing Extruded aluminum 6063 Cover Toughened glass, IP Rating IP65, IK Rating IK08 unting Adjustable bracket, Operating Temperature -35°C ~ 60°C (-31°F ~ 140°F) Storage Temperature -40°C ~ 70°C (-40°F ~ 158°F), Lifespan &gt;50,000Hrs (Ta=35°C@L70)</t>
    </r>
  </si>
  <si>
    <r>
      <rPr>
        <b/>
        <sz val="11"/>
        <color indexed="8"/>
        <rFont val="Calibri"/>
        <family val="2"/>
      </rPr>
      <t>Supply, Installation, Testing and Commissioing of DMX Controller System</t>
    </r>
    <r>
      <rPr>
        <sz val="11"/>
        <color indexed="8"/>
        <rFont val="Calibri"/>
        <family val="2"/>
      </rPr>
      <t xml:space="preserve"> with Standalone interfaces, Input connector: Mini USB - Mini USB cable included, Output connector: XLR 3 (XLR 5 is optional) 1:Ground, 2:Data+, 3:Data, Number of DMX Input/Output: 512 or 1024 (PC + Stand Alone), PC DMX IN triggers: Yes, Standalone DMX IN triggers: Only with 1024 interfaces, External triggers: x4 contacts (5V.) multiplexed to 15 contacts max (20m max cable length), Master/Slave connection: Yes, 3 wires for 16 connected interfaces max (20m max cable length), Infra-red connection: Yes via an external IR module (PCB) and 3 connection wires (max 15m away), Infra-red remote: Optional, DMX Speed: 1 to 45 Hz, MaB, Bk, Stand Alone mode : Yes, 512 or 1024 channels per interface, Internal Clock (RTC): Yes, Internal calendar: Yes, Backups of the internal clock: Yes, 3 weeks without power, Internal memory: Yes (4 MB), Memory Capacity: 4000 steps with 512 channels, 100 000 steps with 16 channels, Input power voltage: 5 V. via USB(USB power supply included), Input current: 80 to 200 mA, Power: 2W, Display of signal states: DMX LED + USB, LED CPU technology: 32 bit, Internal memory: Yes, Data display: 7 segments LED display, External triggers : x4 dry contacts for up to 15 multiplexed contacts Contact, Input Voltage: 5 V, Dimensions: H: 40 mm (1,57 in) / W: 110 mm(4,33 in) / D: 120 mm (4.72 in), Weight: 0,180 Kgs, Color: Black / Red, Operating Temperature: -25 to +70 C°, DMX Compatibility: 8 and 16 bit DMX fixtures, System Compatibility: Windows XP, Vista, 7, 8, 8.1, 10, MAC OS X (10.6 and +), Linux.</t>
    </r>
  </si>
  <si>
    <t>Supply, installation, testing and commissioning of  30 W Luminous Flux ,5760 lm @4000K, Color Temperature 6500K / RGB,Beam Angle (50%Imax) 5.5° / 40° ,LED Brand CREE / NICHIA / OSRAM / LUMILEDS, Input Voltage AC100-240V 50/60Hz, Protection Class IEC I, Control DMX / RDM ,Power Factor ≥0.95, Finish Powder coating, Housing Extruded/Die Cast  aluminum 6063 Cover Toughened glass, IP Rating IP65 IK Rating IK08, Mounting Adjustable bracket Operating Temperature -35°C ~ 60°C (-31°F ~ 140°F), Storage Temperature -40°C ~ 70°C (-40°F ~ 158°F) THD &lt;10%, Lifespan &gt;50,000Hrs (Ta=35°C@L70)</t>
  </si>
  <si>
    <t>Supply, Installation, Testing and Commissioing of DMX Controller System 16 sqmm x 3 core Aluminimum armard cable</t>
  </si>
  <si>
    <t>Supply, Installation, Testing and Commissioing of DMX Controller System 4sqmm x 3 core Aluminimum armard cable</t>
  </si>
  <si>
    <t>Supply, Installation, Testing and Commissioing of DMX Controller System 16 amps MCB</t>
  </si>
  <si>
    <t>Supply, Installation, Testing and Commissioing of DMX Controller System Hardware Mounting Kit</t>
  </si>
  <si>
    <t>Supply, Installation, Testing and Commissioing of DMX Controller System Water proof Junction Box 4'x6'</t>
  </si>
  <si>
    <r>
      <rPr>
        <b/>
        <sz val="11"/>
        <color indexed="8"/>
        <rFont val="Calibri"/>
        <family val="2"/>
      </rPr>
      <t>Supply, Installation, Testing and Commissioing of  10 watt LED Bollard Light</t>
    </r>
    <r>
      <rPr>
        <sz val="11"/>
        <color indexed="8"/>
        <rFont val="Calibri"/>
        <family val="2"/>
      </rPr>
      <t xml:space="preserve">  with Outdoor Featured Lawn Light Conical Shape made up of high quality aluminum with treatment of anticorrosion and UV-proof powder coating provided with stainless steel fasteners and pmma diffuser with thermostable silica gel for weather proof protection, Luminaire optic consists of highly efficient, UV and temperature-resistant lens systems. Symmetric distribution, Luminaire Wattage should not exceed to 5-10 W, Rated input supply of AC 165-260V, Light colour should be in range of 2700-3000K, LED Make : CREE / LUMINOUS / OSRAM / SEOUL / SAMSUNG/LUMILEDs, Mean rated service life L70(tq 25 °C) = 50,000 h. Luminaire body of aluminium extruded with aluminium components. With flush-fitting cover and integral LED unit. Colour of luminaire body Grey/Silver/Black, highly weather resistant, powder-coated finish. Height of the luminaire should not exceed to 900mm, Ingress protection rating (DIN EN 60529): IP65, impact resistance level should be suitable to site condition. The LED system with control gear unit is suitable for operation on direct voltage supply grids. The luminaire should be provided with Electrical safety class I</t>
    </r>
  </si>
  <si>
    <t xml:space="preserve">SITC Diesel Generator </t>
  </si>
  <si>
    <t>SITC Transformer</t>
  </si>
  <si>
    <t>SITC Electrical panel</t>
  </si>
  <si>
    <r>
      <rPr>
        <b/>
        <sz val="10"/>
        <rFont val="Calibri"/>
        <family val="2"/>
      </rPr>
      <t xml:space="preserve">Supply Installation, Testing and commisioning of Media Server &amp; associated software, license and hardware with accessories for projection: </t>
    </r>
    <r>
      <rPr>
        <sz val="10"/>
        <rFont val="Calibri"/>
        <family val="2"/>
      </rPr>
      <t>mapping Rack mounted media control server complete with in-built hardware interfaces for 2D, 3D mapping,
animation as per following details:-
 Gigabit Ethernet
 Server grade hardware component, built for 24/7 use
 Enterprise level NVMe SSD
 3 x stereo pairs audio out (unbalanced, 3.5 mm) and line-in for timecode
 Framelock input
 4 Channel Output
 4/6 x Mini Display Port 1.4
 Up to 4K@ 60Hz per channel
It shall comprise on Intel Core i7 Series Processor or above with following minimum specifications:
4096X2160 Resolution, 16 GB RAM system memory, Minimum 1.4 TB HDD storage, Dedicated 8 GB
Graphic card (NVIDIA/AMD), CD Rom, 27" LED TFT Monitor, DVD ROM, USB 3.0 interface with 4
USB ports, Wireless key board, Wireless mouse with licensed loaded Window 8/10, LAN, Audio Jack,
VGA port, Line in - Line out and Video Output DVI,HDMI etc.
The above computer shall be fully loaded with software package &amp; valid license as required for
controlling the sound, Lights, laser, projector and other requirements compatible with 512 DMX output
channel on USB DMX interface. The above shall be complete with projection/laser synchronous
software for playing and synchronizing on video formats. The license with the documentation shall be in
the name of end user..</t>
    </r>
  </si>
  <si>
    <r>
      <rPr>
        <b/>
        <sz val="10"/>
        <rFont val="Calibri"/>
        <family val="2"/>
      </rPr>
      <t xml:space="preserve">Supply, Installation, Testing and Commissioing of  Inside Drop with Aerating Jets Spray for pool of side length 15.26m, 14.79m, 14.60m, 14.66m, 9.51m &amp; 15.94m:  </t>
    </r>
    <r>
      <rPr>
        <sz val="10"/>
        <rFont val="Calibri"/>
        <family val="2"/>
      </rPr>
      <t xml:space="preserve">Spray comprises of Inside Drop with Aerating Jets &amp; Center Jet. Inside Drop, along side walls of pool, comprising of total 8 segments, each segment of 4m length with 26 nos. 4mm orifice size ball joint nozzles. Total 8 nos., 1” orifice size each, Aerating jets with 1 no. 12mm orifice size Center Jet at inner area of pool. Nozzles are made of Brass- Chrome plated. Segments and Manifold/Pipework are made from Galvanised steel, B-class, make Jindal, ISI Mark with necessary accessories like flanges, sockets, stands etc. made of steel- galvanized . High quality rubber gaskets, nuts &amp; bolts along with gunmetal control valves to adjust flow pressure. Approx. height of water effects: Inside drop ring- 4m, Aerating jets- 5m, Center Jet- 6m. Make of spray: Jet fountains/Modern Stage Service/Wet Design/Fontana.Pump sets &amp; electric panel comprise of monosubmersible pump sets totaling 34hp (Three phase, 50Hz, 415-380V AC) with steel mounting frames, grouting bolts, 3 core flat PVC flexible copper conductor double insulated submersible cable (Make – Havells/Finolex/ Polycab/Equivalent) with copper conductors not less than 1.5 sq.mm (maximum 20 mtrs. length from Spray’s waterbody to Spray’s electric panel) and suction filter on pumps’ suction. Make of pump sets: Kirloskar/Crompton Greaves/KSB/Texmo/CRI/Equivalent. Suction filter for pumps: Filter body &amp; filter mesh made from AISI 304 standard stainless steel.                                                             Pump sets &amp; electric panel comprise of monosubmersible pump sets totaling 34hp (Three phase, 50Hz, 415-380V AC) with steel mounting frames, grouting bolts, 3 core flat PVC flexible copper conductor double insulated submersible cable (Make – Havells/Finolex/ Polycab/Equivalent) with copper conductors not less than 1.5 sq.mm (maximum 20 mtrs. length from Spray’s waterbody to Spray’s electric panel) and suction filter on pumps’ suction. Make of pump sets: Kirloskar/Crompton Greaves/KSB/Texmo/CRI/Equivalent. Suction filter for pumps: Filter body &amp; filter mesh made from AISI 304 standard stainless steel.                                                                          Outdoor type Electric panel comprises of steel sheet paint finish enclosure with hinged front door with provision for incoming &amp; outgoing cable entry. Panel comprises of motor main switches, contactors, overload relays, switch fuses, push button on off switches, indicating lamps etc. complete with internal wiring. Lighting system shall be connected by a separate switch and fuse but shall not be energized unless pumps are first switched on. Make of electric panel: Jet fountains/Modern Stage Service/Wet Design/Fontana.                                                                                       Luminaries comprise of 73 nos. 12V LED lights (RGB). Complete light body made of Stainless steel 304 grade, total 27watt power leds. Toughened glass with seal.  Stainless steel 304 grade cable gland. All external nuts and bolts are of Stainless steel 304 grade. Adjustable mounting bracket is made of Stainless steel 304 grade. IP 68 compliant. 4 core round PVC flexible copper conductor double insulated cable (maximum 20 mtrs. length from Spray’s waterbody to Spray’s electric panel) with copper conductors not less than 1.5 sq.mm. All 'in pool' connections shall be fully waterproof. </t>
    </r>
  </si>
  <si>
    <t>Nos.</t>
  </si>
  <si>
    <t>Mtrs</t>
  </si>
  <si>
    <t>No.</t>
  </si>
  <si>
    <t>Job</t>
  </si>
  <si>
    <t>Pairs</t>
  </si>
  <si>
    <t>No</t>
  </si>
  <si>
    <t>Set</t>
  </si>
  <si>
    <t>nos</t>
  </si>
  <si>
    <t>Lot</t>
  </si>
  <si>
    <t>Artistic Direction, Lighting Direction, Audio expert, Editing in Script, if required, translation, dramatization etc. Recording in two languages including artists, musicians, voiceover, music effects, etc. Visualizing the content, creating 2D, 3D animation, CGI, video shoot including artist, laser animation etc. Art component, if any Programming/ integration of show with content, effect etc.</t>
  </si>
  <si>
    <t>Applicable Taxes</t>
  </si>
  <si>
    <r>
      <t xml:space="preserve">TOTAL AMOUNT  With Taxes in
</t>
    </r>
    <r>
      <rPr>
        <b/>
        <sz val="11"/>
        <color indexed="10"/>
        <rFont val="Arial"/>
        <family val="2"/>
      </rPr>
      <t>Rs.      P</t>
    </r>
  </si>
  <si>
    <t>Tender Inviting Authority: MD, GSCL</t>
  </si>
  <si>
    <t>Name of Work: Concept Design, Supply, Installation Testing and Commissioning of Permanent Decorative Lighting, Musical Sprays, Multifaceted Spectacle on Turnkey Basis wit O &amp; M for 3 years period at Srimanta Sankardev Kalaxhetra, Guwahati, Assam</t>
  </si>
  <si>
    <t>Contract No:  SPV/GSCL/DEV/186/2021/02                                                     Dated:31.12.2021</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</si>
</sst>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0.000000"/>
    <numFmt numFmtId="178" formatCode="0.0000000"/>
    <numFmt numFmtId="179" formatCode="0.00000000"/>
  </numFmts>
  <fonts count="77">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0"/>
    </font>
    <font>
      <b/>
      <u val="single"/>
      <sz val="11"/>
      <name val="Arial"/>
      <family val="2"/>
    </font>
    <font>
      <b/>
      <sz val="11"/>
      <color indexed="10"/>
      <name val="Arial"/>
      <family val="2"/>
    </font>
    <font>
      <b/>
      <sz val="12"/>
      <color indexed="10"/>
      <name val="Arial"/>
      <family val="2"/>
    </font>
    <font>
      <b/>
      <sz val="11"/>
      <color indexed="8"/>
      <name val="Calibri"/>
      <family val="2"/>
    </font>
    <font>
      <sz val="11"/>
      <name val="Calibri"/>
      <family val="2"/>
    </font>
    <font>
      <b/>
      <sz val="11"/>
      <name val="Calibri"/>
      <family val="2"/>
    </font>
    <font>
      <sz val="10"/>
      <name val="Calibri"/>
      <family val="2"/>
    </font>
    <font>
      <b/>
      <sz val="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indexed="23"/>
      <name val="Arial"/>
      <family val="2"/>
    </font>
    <font>
      <b/>
      <i/>
      <sz val="11"/>
      <color indexed="8"/>
      <name val="Calibri"/>
      <family val="2"/>
    </font>
    <font>
      <b/>
      <u val="single"/>
      <sz val="11"/>
      <color indexed="23"/>
      <name val="Arial"/>
      <family val="2"/>
    </font>
    <font>
      <b/>
      <sz val="11"/>
      <color indexed="18"/>
      <name val="Arial"/>
      <family val="2"/>
    </font>
    <font>
      <sz val="10"/>
      <color indexed="8"/>
      <name val="Courier New"/>
      <family val="3"/>
    </font>
    <font>
      <b/>
      <sz val="11"/>
      <color indexed="17"/>
      <name val="Arial"/>
      <family val="2"/>
    </font>
    <font>
      <sz val="11"/>
      <color indexed="31"/>
      <name val="Arial"/>
      <family val="2"/>
    </font>
    <font>
      <b/>
      <sz val="12"/>
      <color indexed="16"/>
      <name val="Arial"/>
      <family val="2"/>
    </font>
    <font>
      <sz val="11"/>
      <color indexed="23"/>
      <name val="Calibri"/>
      <family val="2"/>
    </font>
    <font>
      <b/>
      <sz val="14"/>
      <color indexed="17"/>
      <name val="Arial"/>
      <family val="2"/>
    </font>
    <font>
      <b/>
      <sz val="11"/>
      <color indexed="16"/>
      <name val="Arial"/>
      <family val="2"/>
    </font>
    <font>
      <b/>
      <u val="single"/>
      <sz val="16"/>
      <color indexed="10"/>
      <name val="Arial"/>
      <family val="2"/>
    </font>
    <font>
      <sz val="11"/>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i/>
      <sz val="11"/>
      <color theme="1"/>
      <name val="Calibri"/>
      <family val="2"/>
    </font>
    <font>
      <b/>
      <u val="single"/>
      <sz val="11"/>
      <color theme="0" tint="-0.4999699890613556"/>
      <name val="Arial"/>
      <family val="2"/>
    </font>
    <font>
      <b/>
      <sz val="11"/>
      <color rgb="FF000066"/>
      <name val="Arial"/>
      <family val="2"/>
    </font>
    <font>
      <sz val="10"/>
      <color rgb="FF000000"/>
      <name val="Courier New"/>
      <family val="3"/>
    </font>
    <font>
      <b/>
      <sz val="11"/>
      <color rgb="FF00B050"/>
      <name val="Arial"/>
      <family val="2"/>
    </font>
    <font>
      <sz val="11"/>
      <color theme="4" tint="0.7999799847602844"/>
      <name val="Arial"/>
      <family val="2"/>
    </font>
    <font>
      <b/>
      <sz val="12"/>
      <color rgb="FF800000"/>
      <name val="Arial"/>
      <family val="2"/>
    </font>
    <font>
      <sz val="11"/>
      <color theme="0" tint="-0.4999699890613556"/>
      <name val="Calibri"/>
      <family val="2"/>
    </font>
    <font>
      <b/>
      <sz val="14"/>
      <color rgb="FF007A37"/>
      <name val="Arial"/>
      <family val="2"/>
    </font>
    <font>
      <b/>
      <sz val="11"/>
      <color rgb="FF800000"/>
      <name val="Arial"/>
      <family val="2"/>
    </font>
    <font>
      <sz val="11"/>
      <color theme="1"/>
      <name val="Arial"/>
      <family val="2"/>
    </font>
    <font>
      <b/>
      <u val="single"/>
      <sz val="16"/>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style="thin"/>
      <right style="thin"/>
      <top style="thin"/>
      <bottom/>
    </border>
    <border>
      <left style="thin"/>
      <right/>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medium"/>
      <top style="thin"/>
      <bottom style="thin"/>
    </border>
    <border>
      <left>
        <color indexed="63"/>
      </left>
      <right>
        <color indexed="63"/>
      </right>
      <top style="thin"/>
      <bottom>
        <color indexed="63"/>
      </bottom>
    </border>
    <border>
      <left/>
      <right/>
      <top style="thin"/>
      <bottom style="thin"/>
    </border>
    <border>
      <left style="thin"/>
      <right style="medium"/>
      <top style="thin"/>
      <bottom>
        <color indexed="63"/>
      </bottom>
    </border>
    <border>
      <left>
        <color indexed="63"/>
      </left>
      <right style="thin"/>
      <top style="thin"/>
      <bottom>
        <color indexed="63"/>
      </bottom>
    </border>
    <border>
      <left/>
      <right style="thin"/>
      <top style="thin"/>
      <bottom style="thin"/>
    </border>
    <border>
      <left>
        <color indexed="63"/>
      </left>
      <right>
        <color indexed="63"/>
      </right>
      <top>
        <color indexed="63"/>
      </top>
      <bottom style="thin"/>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0" borderId="0" applyNumberFormat="0" applyFill="0" applyBorder="0" applyAlignment="0" applyProtection="0"/>
    <xf numFmtId="0" fontId="8"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7"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120">
    <xf numFmtId="0" fontId="0" fillId="0" borderId="0" xfId="0" applyFont="1" applyAlignment="1">
      <alignment/>
    </xf>
    <xf numFmtId="0" fontId="3" fillId="0" borderId="0" xfId="57" applyNumberFormat="1" applyFont="1" applyFill="1" applyBorder="1" applyAlignment="1">
      <alignment vertical="center"/>
      <protection/>
    </xf>
    <xf numFmtId="0" fontId="64" fillId="0" borderId="0" xfId="57" applyNumberFormat="1" applyFont="1" applyFill="1" applyBorder="1" applyAlignment="1" applyProtection="1">
      <alignment vertical="center"/>
      <protection locked="0"/>
    </xf>
    <xf numFmtId="0" fontId="64" fillId="0" borderId="0" xfId="57" applyNumberFormat="1" applyFont="1" applyFill="1" applyBorder="1" applyAlignment="1">
      <alignment vertical="center"/>
      <protection/>
    </xf>
    <xf numFmtId="0" fontId="65" fillId="0" borderId="0" xfId="59" applyNumberFormat="1" applyFont="1" applyFill="1" applyBorder="1" applyAlignment="1" applyProtection="1">
      <alignment horizontal="center"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2" fillId="0" borderId="10" xfId="59" applyNumberFormat="1" applyFont="1" applyFill="1" applyBorder="1" applyAlignment="1" applyProtection="1">
      <alignment horizontal="left" vertical="top" wrapText="1"/>
      <protection/>
    </xf>
    <xf numFmtId="0" fontId="3"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11" xfId="57" applyNumberFormat="1" applyFont="1" applyFill="1" applyBorder="1" applyAlignment="1">
      <alignment horizontal="center" vertical="top" wrapText="1"/>
      <protection/>
    </xf>
    <xf numFmtId="0" fontId="3" fillId="0" borderId="0" xfId="57" applyNumberFormat="1" applyFont="1" applyFill="1">
      <alignment/>
      <protection/>
    </xf>
    <xf numFmtId="0" fontId="64" fillId="0" borderId="0" xfId="57" applyNumberFormat="1" applyFont="1" applyFill="1">
      <alignment/>
      <protection/>
    </xf>
    <xf numFmtId="0" fontId="2" fillId="0" borderId="12" xfId="59" applyNumberFormat="1" applyFont="1" applyFill="1" applyBorder="1" applyAlignment="1">
      <alignment horizontal="center" vertical="top" wrapText="1"/>
      <protection/>
    </xf>
    <xf numFmtId="0" fontId="67" fillId="0" borderId="11" xfId="59" applyNumberFormat="1" applyFont="1" applyFill="1" applyBorder="1" applyAlignment="1">
      <alignment vertical="top" wrapText="1"/>
      <protection/>
    </xf>
    <xf numFmtId="0" fontId="2" fillId="0" borderId="13" xfId="57" applyNumberFormat="1" applyFont="1" applyFill="1" applyBorder="1" applyAlignment="1">
      <alignment horizontal="center" vertical="top" wrapText="1"/>
      <protection/>
    </xf>
    <xf numFmtId="0" fontId="3" fillId="0" borderId="13" xfId="59" applyNumberFormat="1" applyFont="1" applyFill="1" applyBorder="1" applyAlignment="1">
      <alignment horizontal="center" vertical="top"/>
      <protection/>
    </xf>
    <xf numFmtId="0" fontId="2" fillId="0" borderId="13" xfId="59" applyNumberFormat="1" applyFont="1" applyFill="1" applyBorder="1" applyAlignment="1">
      <alignment vertical="top" wrapText="1"/>
      <protection/>
    </xf>
    <xf numFmtId="0" fontId="68" fillId="0" borderId="13" xfId="59" applyNumberFormat="1" applyFont="1" applyFill="1" applyBorder="1" applyAlignment="1">
      <alignment horizontal="left" wrapText="1" readingOrder="1"/>
      <protection/>
    </xf>
    <xf numFmtId="0" fontId="3" fillId="0" borderId="13" xfId="59" applyNumberFormat="1" applyFont="1" applyFill="1" applyBorder="1" applyAlignment="1">
      <alignment vertical="top"/>
      <protection/>
    </xf>
    <xf numFmtId="0" fontId="3" fillId="0" borderId="13" xfId="57" applyNumberFormat="1" applyFont="1" applyFill="1" applyBorder="1" applyAlignment="1">
      <alignment horizontal="left" vertical="top"/>
      <protection/>
    </xf>
    <xf numFmtId="0" fontId="2" fillId="0" borderId="13" xfId="57" applyNumberFormat="1" applyFont="1" applyFill="1" applyBorder="1" applyAlignment="1" applyProtection="1">
      <alignment horizontal="right" vertical="top"/>
      <protection/>
    </xf>
    <xf numFmtId="0" fontId="3" fillId="0" borderId="13" xfId="57" applyNumberFormat="1" applyFont="1" applyFill="1" applyBorder="1" applyAlignment="1">
      <alignment vertical="top"/>
      <protection/>
    </xf>
    <xf numFmtId="0" fontId="2" fillId="0" borderId="13" xfId="57" applyNumberFormat="1" applyFont="1" applyFill="1" applyBorder="1" applyAlignment="1" applyProtection="1">
      <alignment horizontal="left" vertical="top"/>
      <protection locked="0"/>
    </xf>
    <xf numFmtId="0" fontId="3" fillId="0" borderId="13" xfId="57" applyNumberFormat="1" applyFont="1" applyFill="1" applyBorder="1" applyAlignment="1" applyProtection="1">
      <alignment vertical="top"/>
      <protection/>
    </xf>
    <xf numFmtId="0" fontId="2" fillId="0" borderId="14" xfId="57" applyNumberFormat="1" applyFont="1" applyFill="1" applyBorder="1" applyAlignment="1" applyProtection="1">
      <alignment horizontal="right" vertical="top"/>
      <protection locked="0"/>
    </xf>
    <xf numFmtId="0" fontId="2" fillId="0" borderId="15" xfId="57" applyNumberFormat="1" applyFont="1" applyFill="1" applyBorder="1" applyAlignment="1" applyProtection="1">
      <alignment horizontal="center" vertical="top" wrapText="1"/>
      <protection/>
    </xf>
    <xf numFmtId="0" fontId="2" fillId="0" borderId="15" xfId="57" applyNumberFormat="1" applyFont="1" applyFill="1" applyBorder="1" applyAlignment="1">
      <alignment horizontal="center" vertical="top" wrapText="1"/>
      <protection/>
    </xf>
    <xf numFmtId="0" fontId="2" fillId="0" borderId="16" xfId="59" applyNumberFormat="1" applyFont="1" applyFill="1" applyBorder="1" applyAlignment="1">
      <alignment horizontal="right" vertical="top"/>
      <protection/>
    </xf>
    <xf numFmtId="172" fontId="2" fillId="0" borderId="16" xfId="59" applyNumberFormat="1" applyFont="1" applyFill="1" applyBorder="1" applyAlignment="1">
      <alignment horizontal="right" vertical="top"/>
      <protection/>
    </xf>
    <xf numFmtId="0" fontId="3" fillId="0" borderId="13" xfId="59" applyNumberFormat="1" applyFont="1" applyFill="1" applyBorder="1" applyAlignment="1">
      <alignment vertical="top" wrapText="1"/>
      <protection/>
    </xf>
    <xf numFmtId="0" fontId="3"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13" xfId="57" applyNumberFormat="1" applyFont="1" applyFill="1" applyBorder="1" applyAlignment="1" applyProtection="1">
      <alignment horizontal="right" vertical="top"/>
      <protection locked="0"/>
    </xf>
    <xf numFmtId="172" fontId="2" fillId="0" borderId="13" xfId="57" applyNumberFormat="1" applyFont="1" applyFill="1" applyBorder="1" applyAlignment="1" applyProtection="1">
      <alignment horizontal="right" vertical="top"/>
      <protection locked="0"/>
    </xf>
    <xf numFmtId="172" fontId="2" fillId="0" borderId="11" xfId="57" applyNumberFormat="1" applyFont="1" applyFill="1" applyBorder="1" applyAlignment="1" applyProtection="1">
      <alignment horizontal="center" vertical="top" wrapText="1"/>
      <protection/>
    </xf>
    <xf numFmtId="172" fontId="2" fillId="0" borderId="11" xfId="57" applyNumberFormat="1" applyFont="1" applyFill="1" applyBorder="1" applyAlignment="1">
      <alignment horizontal="center" vertical="top" wrapText="1"/>
      <protection/>
    </xf>
    <xf numFmtId="172" fontId="2" fillId="0" borderId="13" xfId="57" applyNumberFormat="1" applyFont="1" applyFill="1" applyBorder="1" applyAlignment="1">
      <alignment horizontal="center" vertical="top" wrapText="1"/>
      <protection/>
    </xf>
    <xf numFmtId="172" fontId="69" fillId="0" borderId="13" xfId="57" applyNumberFormat="1" applyFont="1" applyFill="1" applyBorder="1" applyAlignment="1">
      <alignment horizontal="center" vertical="top" wrapText="1"/>
      <protection/>
    </xf>
    <xf numFmtId="0" fontId="2" fillId="0" borderId="13" xfId="59" applyNumberFormat="1" applyFont="1" applyFill="1" applyBorder="1" applyAlignment="1" applyProtection="1">
      <alignment horizontal="right" vertical="top"/>
      <protection/>
    </xf>
    <xf numFmtId="0" fontId="2" fillId="0" borderId="13" xfId="59" applyNumberFormat="1" applyFont="1" applyFill="1" applyBorder="1" applyAlignment="1">
      <alignment horizontal="left" vertical="top"/>
      <protection/>
    </xf>
    <xf numFmtId="0" fontId="2" fillId="0" borderId="10" xfId="59" applyNumberFormat="1" applyFont="1" applyFill="1" applyBorder="1" applyAlignment="1">
      <alignment horizontal="left" vertical="top"/>
      <protection/>
    </xf>
    <xf numFmtId="0" fontId="3" fillId="0" borderId="12" xfId="59" applyNumberFormat="1" applyFont="1" applyFill="1" applyBorder="1" applyAlignment="1">
      <alignment vertical="top"/>
      <protection/>
    </xf>
    <xf numFmtId="0" fontId="3" fillId="0" borderId="17" xfId="59" applyNumberFormat="1" applyFont="1" applyFill="1" applyBorder="1" applyAlignment="1">
      <alignment vertical="top"/>
      <protection/>
    </xf>
    <xf numFmtId="0"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protection/>
    </xf>
    <xf numFmtId="172" fontId="3" fillId="0" borderId="0" xfId="57" applyNumberFormat="1" applyFont="1" applyFill="1" applyAlignment="1">
      <alignment vertical="top"/>
      <protection/>
    </xf>
    <xf numFmtId="0" fontId="2" fillId="0" borderId="18" xfId="59" applyNumberFormat="1" applyFont="1" applyFill="1" applyBorder="1" applyAlignment="1">
      <alignment horizontal="left" vertical="top"/>
      <protection/>
    </xf>
    <xf numFmtId="0" fontId="70" fillId="0" borderId="12" xfId="57" applyNumberFormat="1" applyFont="1" applyFill="1" applyBorder="1" applyAlignment="1" applyProtection="1">
      <alignment vertical="top"/>
      <protection/>
    </xf>
    <xf numFmtId="0" fontId="14" fillId="0" borderId="11" xfId="59" applyNumberFormat="1" applyFont="1" applyFill="1" applyBorder="1" applyAlignment="1" applyProtection="1">
      <alignment vertical="center" wrapText="1"/>
      <protection locked="0"/>
    </xf>
    <xf numFmtId="0" fontId="71" fillId="33" borderId="11" xfId="59" applyNumberFormat="1" applyFont="1" applyFill="1" applyBorder="1" applyAlignment="1" applyProtection="1">
      <alignment vertical="center" wrapText="1"/>
      <protection locked="0"/>
    </xf>
    <xf numFmtId="0" fontId="70" fillId="0" borderId="11" xfId="59" applyNumberFormat="1" applyFont="1" applyFill="1" applyBorder="1" applyAlignment="1">
      <alignment vertical="top"/>
      <protection/>
    </xf>
    <xf numFmtId="0" fontId="3" fillId="0" borderId="11" xfId="57" applyNumberFormat="1" applyFont="1" applyFill="1" applyBorder="1" applyAlignment="1" applyProtection="1">
      <alignment vertical="top"/>
      <protection/>
    </xf>
    <xf numFmtId="0" fontId="13" fillId="0" borderId="11" xfId="59" applyNumberFormat="1" applyFont="1" applyFill="1" applyBorder="1" applyAlignment="1" applyProtection="1">
      <alignment vertical="center" wrapText="1"/>
      <protection locked="0"/>
    </xf>
    <xf numFmtId="0" fontId="13" fillId="0" borderId="11" xfId="64" applyNumberFormat="1" applyFont="1" applyFill="1" applyBorder="1" applyAlignment="1" applyProtection="1">
      <alignment vertical="center" wrapText="1"/>
      <protection locked="0"/>
    </xf>
    <xf numFmtId="0" fontId="14" fillId="0" borderId="11" xfId="59" applyNumberFormat="1" applyFont="1" applyFill="1" applyBorder="1" applyAlignment="1" applyProtection="1">
      <alignment vertical="center" wrapText="1"/>
      <protection/>
    </xf>
    <xf numFmtId="0" fontId="3"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11" fillId="0" borderId="0" xfId="59" applyNumberFormat="1" applyFill="1">
      <alignment/>
      <protection/>
    </xf>
    <xf numFmtId="0" fontId="72" fillId="0" borderId="0" xfId="57" applyNumberFormat="1" applyFont="1" applyFill="1">
      <alignment/>
      <protection/>
    </xf>
    <xf numFmtId="172" fontId="73" fillId="0" borderId="19" xfId="59" applyNumberFormat="1" applyFont="1" applyFill="1" applyBorder="1" applyAlignment="1">
      <alignment horizontal="right" vertical="top"/>
      <protection/>
    </xf>
    <xf numFmtId="172" fontId="6" fillId="0" borderId="20" xfId="59" applyNumberFormat="1" applyFont="1" applyFill="1" applyBorder="1" applyAlignment="1">
      <alignment horizontal="right" vertical="top"/>
      <protection/>
    </xf>
    <xf numFmtId="10" fontId="74" fillId="33" borderId="11" xfId="64" applyNumberFormat="1" applyFont="1" applyFill="1" applyBorder="1" applyAlignment="1">
      <alignment horizontal="center" vertical="center"/>
    </xf>
    <xf numFmtId="0" fontId="65" fillId="0" borderId="0" xfId="60" applyNumberFormat="1" applyFont="1" applyFill="1" applyBorder="1" applyAlignment="1" applyProtection="1">
      <alignment horizontal="center" vertical="center"/>
      <protection/>
    </xf>
    <xf numFmtId="2" fontId="2" fillId="0" borderId="16" xfId="59" applyNumberFormat="1" applyFont="1" applyFill="1" applyBorder="1" applyAlignment="1">
      <alignment horizontal="right" vertical="top"/>
      <protection/>
    </xf>
    <xf numFmtId="2" fontId="6" fillId="0" borderId="13" xfId="59" applyNumberFormat="1" applyFont="1" applyFill="1" applyBorder="1" applyAlignment="1">
      <alignment vertical="top"/>
      <protection/>
    </xf>
    <xf numFmtId="2" fontId="2" fillId="33" borderId="13" xfId="57" applyNumberFormat="1" applyFont="1" applyFill="1" applyBorder="1" applyAlignment="1" applyProtection="1">
      <alignment horizontal="right" vertical="top"/>
      <protection locked="0"/>
    </xf>
    <xf numFmtId="2" fontId="3" fillId="0" borderId="13" xfId="59" applyNumberFormat="1" applyFont="1" applyFill="1" applyBorder="1" applyAlignment="1">
      <alignment vertical="top"/>
      <protection/>
    </xf>
    <xf numFmtId="0" fontId="67" fillId="0" borderId="11" xfId="59" applyNumberFormat="1" applyFont="1" applyFill="1" applyBorder="1" applyAlignment="1">
      <alignment horizontal="center" vertical="top" wrapText="1"/>
      <protection/>
    </xf>
    <xf numFmtId="0" fontId="16" fillId="0" borderId="13" xfId="0" applyFont="1" applyFill="1" applyBorder="1" applyAlignment="1">
      <alignment horizontal="left" vertical="top" wrapText="1"/>
    </xf>
    <xf numFmtId="0" fontId="0" fillId="0" borderId="13" xfId="0" applyFont="1" applyFill="1" applyBorder="1" applyAlignment="1">
      <alignment vertical="center"/>
    </xf>
    <xf numFmtId="0" fontId="16" fillId="0" borderId="13" xfId="0" applyFont="1" applyFill="1" applyBorder="1" applyAlignment="1">
      <alignment vertical="top"/>
    </xf>
    <xf numFmtId="0" fontId="16" fillId="0" borderId="13" xfId="0" applyFont="1" applyFill="1" applyBorder="1" applyAlignment="1">
      <alignment horizontal="justify" vertical="top" wrapText="1"/>
    </xf>
    <xf numFmtId="0" fontId="16" fillId="0" borderId="13" xfId="58" applyFont="1" applyFill="1" applyBorder="1" applyAlignment="1">
      <alignment horizontal="justify" vertical="top"/>
      <protection/>
    </xf>
    <xf numFmtId="0" fontId="17" fillId="0" borderId="13" xfId="0" applyFont="1" applyFill="1" applyBorder="1" applyAlignment="1">
      <alignment horizontal="left" vertical="top" wrapText="1"/>
    </xf>
    <xf numFmtId="0" fontId="16" fillId="0" borderId="13" xfId="0" applyFont="1" applyFill="1" applyBorder="1" applyAlignment="1">
      <alignment vertical="top" wrapText="1"/>
    </xf>
    <xf numFmtId="0" fontId="16" fillId="0" borderId="13" xfId="0" applyFont="1" applyFill="1" applyBorder="1" applyAlignment="1">
      <alignment horizontal="justify" vertical="top"/>
    </xf>
    <xf numFmtId="0" fontId="16" fillId="0" borderId="13" xfId="0" applyNumberFormat="1" applyFont="1" applyFill="1" applyBorder="1" applyAlignment="1">
      <alignment horizontal="justify" vertical="top"/>
    </xf>
    <xf numFmtId="0" fontId="0" fillId="0" borderId="13" xfId="0" applyFont="1" applyFill="1" applyBorder="1" applyAlignment="1">
      <alignment vertical="top"/>
    </xf>
    <xf numFmtId="0" fontId="0" fillId="0" borderId="13" xfId="0" applyFont="1" applyFill="1" applyBorder="1" applyAlignment="1">
      <alignment vertical="top" wrapText="1"/>
    </xf>
    <xf numFmtId="0" fontId="0" fillId="0" borderId="0" xfId="0" applyFont="1" applyFill="1" applyAlignment="1">
      <alignment vertical="top" wrapText="1"/>
    </xf>
    <xf numFmtId="0" fontId="75" fillId="0" borderId="13" xfId="0" applyFont="1" applyFill="1" applyBorder="1" applyAlignment="1">
      <alignment horizontal="left" vertical="top" wrapText="1"/>
    </xf>
    <xf numFmtId="0" fontId="0" fillId="0" borderId="13" xfId="0" applyFont="1" applyFill="1" applyBorder="1" applyAlignment="1">
      <alignment horizontal="left" vertical="top"/>
    </xf>
    <xf numFmtId="0" fontId="62" fillId="0" borderId="13" xfId="0" applyFont="1" applyFill="1" applyBorder="1" applyAlignment="1">
      <alignment vertical="top" wrapText="1"/>
    </xf>
    <xf numFmtId="0" fontId="62" fillId="0" borderId="13" xfId="0" applyFont="1" applyFill="1" applyBorder="1" applyAlignment="1">
      <alignment vertical="top"/>
    </xf>
    <xf numFmtId="0" fontId="0" fillId="0" borderId="13" xfId="0" applyNumberFormat="1" applyFont="1" applyFill="1" applyBorder="1" applyAlignment="1">
      <alignmen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18" fillId="0" borderId="13" xfId="0" applyFont="1" applyFill="1" applyBorder="1" applyAlignment="1">
      <alignment horizontal="left" vertical="top" wrapText="1"/>
    </xf>
    <xf numFmtId="0" fontId="18" fillId="0" borderId="13" xfId="0" applyNumberFormat="1" applyFont="1" applyFill="1" applyBorder="1" applyAlignment="1">
      <alignment horizontal="justify" vertical="top"/>
    </xf>
    <xf numFmtId="0" fontId="0" fillId="0" borderId="13" xfId="0" applyFont="1" applyFill="1" applyBorder="1" applyAlignment="1">
      <alignment horizontal="center" vertical="center"/>
    </xf>
    <xf numFmtId="171" fontId="0" fillId="0" borderId="13" xfId="42" applyFont="1" applyFill="1" applyBorder="1" applyAlignment="1">
      <alignment vertical="center"/>
    </xf>
    <xf numFmtId="1" fontId="3" fillId="0" borderId="13" xfId="59" applyNumberFormat="1" applyFont="1" applyFill="1" applyBorder="1" applyAlignment="1">
      <alignment horizontal="center" vertical="center"/>
      <protection/>
    </xf>
    <xf numFmtId="2" fontId="3" fillId="0" borderId="13" xfId="59" applyNumberFormat="1" applyFont="1" applyFill="1" applyBorder="1" applyAlignment="1">
      <alignment horizontal="left" vertical="center"/>
      <protection/>
    </xf>
    <xf numFmtId="0" fontId="16" fillId="0" borderId="13" xfId="58" applyFont="1" applyFill="1" applyBorder="1" applyAlignment="1">
      <alignment horizontal="center" vertical="center"/>
      <protection/>
    </xf>
    <xf numFmtId="0" fontId="16" fillId="0" borderId="13" xfId="58" applyFont="1" applyFill="1" applyBorder="1" applyAlignment="1">
      <alignment horizontal="center" vertical="top" wrapText="1"/>
      <protection/>
    </xf>
    <xf numFmtId="1" fontId="16" fillId="0" borderId="13" xfId="0" applyNumberFormat="1" applyFont="1" applyFill="1" applyBorder="1" applyAlignment="1">
      <alignment horizontal="center" vertical="center" wrapText="1"/>
    </xf>
    <xf numFmtId="0" fontId="16" fillId="0" borderId="13" xfId="0" applyFont="1" applyFill="1" applyBorder="1" applyAlignment="1">
      <alignment horizontal="center" vertical="top" wrapText="1"/>
    </xf>
    <xf numFmtId="0" fontId="16" fillId="0" borderId="13" xfId="58" applyFont="1" applyFill="1" applyBorder="1" applyAlignment="1">
      <alignment horizontal="center" vertical="center" wrapText="1"/>
      <protection/>
    </xf>
    <xf numFmtId="0" fontId="0" fillId="0" borderId="11" xfId="0" applyFont="1" applyFill="1" applyBorder="1" applyAlignment="1">
      <alignment horizontal="center" vertical="center"/>
    </xf>
    <xf numFmtId="0" fontId="0" fillId="0" borderId="11" xfId="0" applyFont="1" applyFill="1" applyBorder="1" applyAlignment="1">
      <alignment vertical="center"/>
    </xf>
    <xf numFmtId="0" fontId="3" fillId="0" borderId="13" xfId="57" applyNumberFormat="1" applyFont="1" applyFill="1" applyBorder="1" applyAlignment="1">
      <alignment horizontal="left" vertical="center"/>
      <protection/>
    </xf>
    <xf numFmtId="0" fontId="3" fillId="0" borderId="13" xfId="57" applyNumberFormat="1" applyFont="1" applyFill="1" applyBorder="1" applyAlignment="1">
      <alignment horizontal="center" vertical="center"/>
      <protection/>
    </xf>
    <xf numFmtId="0" fontId="2" fillId="0" borderId="10" xfId="57" applyNumberFormat="1" applyFont="1" applyFill="1" applyBorder="1" applyAlignment="1">
      <alignment horizontal="center" vertical="center" wrapText="1"/>
      <protection/>
    </xf>
    <xf numFmtId="0" fontId="2" fillId="0" borderId="18"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6" fillId="0" borderId="10" xfId="59" applyNumberFormat="1" applyFont="1" applyFill="1" applyBorder="1" applyAlignment="1">
      <alignment horizontal="center" vertical="top" wrapText="1"/>
      <protection/>
    </xf>
    <xf numFmtId="0" fontId="6" fillId="0" borderId="18"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76" fillId="0" borderId="0" xfId="57" applyNumberFormat="1" applyFont="1" applyFill="1" applyBorder="1" applyAlignment="1">
      <alignment horizontal="right" vertical="top"/>
      <protection/>
    </xf>
    <xf numFmtId="0" fontId="5" fillId="0" borderId="0" xfId="57" applyNumberFormat="1" applyFont="1" applyFill="1" applyBorder="1" applyAlignment="1">
      <alignment horizontal="left" vertical="center" wrapText="1"/>
      <protection/>
    </xf>
    <xf numFmtId="0" fontId="66" fillId="0" borderId="22" xfId="57" applyNumberFormat="1" applyFont="1" applyFill="1" applyBorder="1" applyAlignment="1" applyProtection="1">
      <alignment horizontal="center" wrapText="1"/>
      <protection locked="0"/>
    </xf>
    <xf numFmtId="0" fontId="2" fillId="33" borderId="10" xfId="59" applyNumberFormat="1" applyFont="1" applyFill="1" applyBorder="1" applyAlignment="1" applyProtection="1">
      <alignment horizontal="left" vertical="top"/>
      <protection locked="0"/>
    </xf>
    <xf numFmtId="0" fontId="2" fillId="0" borderId="18" xfId="59" applyNumberFormat="1" applyFont="1" applyFill="1" applyBorder="1" applyAlignment="1" applyProtection="1">
      <alignment horizontal="left" vertical="top"/>
      <protection locked="0"/>
    </xf>
    <xf numFmtId="0" fontId="2" fillId="0" borderId="21"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0" xfId="58"/>
    <cellStyle name="Normal 3" xfId="59"/>
    <cellStyle name="Normal 4" xfId="60"/>
    <cellStyle name="Note" xfId="61"/>
    <cellStyle name="Output" xfId="62"/>
    <cellStyle name="Percent" xfId="63"/>
    <cellStyle name="Percent 2" xfId="64"/>
    <cellStyle name="Percent 3"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95250</xdr:colOff>
      <xdr:row>0</xdr:row>
      <xdr:rowOff>95250</xdr:rowOff>
    </xdr:from>
    <xdr:to>
      <xdr:col>1</xdr:col>
      <xdr:colOff>2066925</xdr:colOff>
      <xdr:row>1</xdr:row>
      <xdr:rowOff>0</xdr:rowOff>
    </xdr:to>
    <xdr:grpSp>
      <xdr:nvGrpSpPr>
        <xdr:cNvPr id="1" name="Group 1"/>
        <xdr:cNvGrpSpPr>
          <a:grpSpLocks noChangeAspect="1"/>
        </xdr:cNvGrpSpPr>
      </xdr:nvGrpSpPr>
      <xdr:grpSpPr>
        <a:xfrm>
          <a:off x="95250" y="95250"/>
          <a:ext cx="3000375" cy="22860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
    <tabColor theme="4" tint="-0.4999699890613556"/>
  </sheetPr>
  <dimension ref="A1:II142"/>
  <sheetViews>
    <sheetView showGridLines="0" zoomScale="73" zoomScaleNormal="73" zoomScalePageLayoutView="0" workbookViewId="0" topLeftCell="A1">
      <selection activeCell="BE14" sqref="BE14"/>
    </sheetView>
  </sheetViews>
  <sheetFormatPr defaultColWidth="9.140625" defaultRowHeight="15"/>
  <cols>
    <col min="1" max="1" width="15.421875" style="61" customWidth="1"/>
    <col min="2" max="2" width="90.8515625" style="61" customWidth="1"/>
    <col min="3" max="3" width="10.140625" style="61" hidden="1" customWidth="1"/>
    <col min="4" max="4" width="16.28125" style="61" customWidth="1"/>
    <col min="5" max="5" width="14.00390625" style="61" customWidth="1"/>
    <col min="6" max="6" width="23.00390625" style="61" hidden="1" customWidth="1"/>
    <col min="7" max="7" width="14.140625" style="61" hidden="1" customWidth="1"/>
    <col min="8" max="9" width="12.140625" style="61" hidden="1" customWidth="1"/>
    <col min="10" max="10" width="9.00390625" style="61" hidden="1" customWidth="1"/>
    <col min="11" max="11" width="19.57421875" style="61" hidden="1" customWidth="1"/>
    <col min="12" max="12" width="14.28125" style="61" hidden="1" customWidth="1"/>
    <col min="13" max="13" width="32.421875" style="61" customWidth="1"/>
    <col min="14" max="14" width="29.57421875" style="62" customWidth="1"/>
    <col min="15" max="15" width="14.28125" style="61" hidden="1" customWidth="1"/>
    <col min="16" max="16" width="17.28125" style="61" hidden="1" customWidth="1"/>
    <col min="17" max="17" width="18.421875" style="61" hidden="1" customWidth="1"/>
    <col min="18" max="18" width="17.421875" style="61" hidden="1" customWidth="1"/>
    <col min="19" max="19" width="14.7109375" style="61" hidden="1" customWidth="1"/>
    <col min="20" max="20" width="14.8515625" style="61" hidden="1" customWidth="1"/>
    <col min="21" max="21" width="16.421875" style="61" hidden="1" customWidth="1"/>
    <col min="22" max="22" width="13.00390625" style="61" hidden="1" customWidth="1"/>
    <col min="23" max="51" width="9.140625" style="61" hidden="1" customWidth="1"/>
    <col min="52" max="52" width="10.28125" style="61" hidden="1" customWidth="1"/>
    <col min="53" max="53" width="36.28125" style="61" customWidth="1"/>
    <col min="54" max="54" width="18.8515625" style="61" hidden="1" customWidth="1"/>
    <col min="55" max="55" width="48.421875" style="61" customWidth="1"/>
    <col min="56" max="238" width="9.140625" style="61" customWidth="1"/>
    <col min="239" max="243" width="9.140625" style="63" customWidth="1"/>
    <col min="244" max="16384" width="9.140625" style="61" customWidth="1"/>
  </cols>
  <sheetData>
    <row r="1" spans="1:243" s="1" customFormat="1" ht="25.5" customHeight="1">
      <c r="A1" s="113" t="str">
        <f>B2&amp;" BoQ"</f>
        <v>Item Rate BoQ</v>
      </c>
      <c r="B1" s="113"/>
      <c r="C1" s="113"/>
      <c r="D1" s="113"/>
      <c r="E1" s="113"/>
      <c r="F1" s="113"/>
      <c r="G1" s="113"/>
      <c r="H1" s="113"/>
      <c r="I1" s="113"/>
      <c r="J1" s="113"/>
      <c r="K1" s="113"/>
      <c r="L1" s="113"/>
      <c r="O1" s="2"/>
      <c r="P1" s="2"/>
      <c r="Q1" s="3"/>
      <c r="IE1" s="3"/>
      <c r="IF1" s="3"/>
      <c r="IG1" s="3"/>
      <c r="IH1" s="3"/>
      <c r="II1" s="3"/>
    </row>
    <row r="2" spans="1:17" s="1" customFormat="1" ht="25.5" customHeight="1" hidden="1">
      <c r="A2" s="4" t="s">
        <v>3</v>
      </c>
      <c r="B2" s="4" t="s">
        <v>4</v>
      </c>
      <c r="C2" s="67" t="s">
        <v>5</v>
      </c>
      <c r="D2" s="67" t="s">
        <v>6</v>
      </c>
      <c r="E2" s="4" t="s">
        <v>7</v>
      </c>
      <c r="J2" s="5"/>
      <c r="K2" s="5"/>
      <c r="L2" s="5"/>
      <c r="O2" s="2"/>
      <c r="P2" s="2"/>
      <c r="Q2" s="3"/>
    </row>
    <row r="3" spans="1:243" s="1" customFormat="1" ht="30" customHeight="1" hidden="1">
      <c r="A3" s="1" t="s">
        <v>8</v>
      </c>
      <c r="C3" s="1" t="s">
        <v>9</v>
      </c>
      <c r="IE3" s="3"/>
      <c r="IF3" s="3"/>
      <c r="IG3" s="3"/>
      <c r="IH3" s="3"/>
      <c r="II3" s="3"/>
    </row>
    <row r="4" spans="1:243" s="6" customFormat="1" ht="30.75" customHeight="1">
      <c r="A4" s="114" t="s">
        <v>313</v>
      </c>
      <c r="B4" s="114"/>
      <c r="C4" s="114"/>
      <c r="D4" s="114"/>
      <c r="E4" s="114"/>
      <c r="F4" s="114"/>
      <c r="G4" s="114"/>
      <c r="H4" s="114"/>
      <c r="I4" s="114"/>
      <c r="J4" s="114"/>
      <c r="K4" s="114"/>
      <c r="L4" s="114"/>
      <c r="M4" s="114"/>
      <c r="N4" s="114"/>
      <c r="O4" s="114"/>
      <c r="P4" s="114"/>
      <c r="Q4" s="114"/>
      <c r="R4" s="114"/>
      <c r="S4" s="114"/>
      <c r="T4" s="114"/>
      <c r="U4" s="114"/>
      <c r="V4" s="114"/>
      <c r="W4" s="114"/>
      <c r="X4" s="114"/>
      <c r="Y4" s="114"/>
      <c r="Z4" s="114"/>
      <c r="AA4" s="114"/>
      <c r="AB4" s="114"/>
      <c r="AC4" s="114"/>
      <c r="AD4" s="114"/>
      <c r="AE4" s="114"/>
      <c r="AF4" s="114"/>
      <c r="AG4" s="114"/>
      <c r="AH4" s="114"/>
      <c r="AI4" s="114"/>
      <c r="AJ4" s="114"/>
      <c r="AK4" s="114"/>
      <c r="AL4" s="114"/>
      <c r="AM4" s="114"/>
      <c r="AN4" s="114"/>
      <c r="AO4" s="114"/>
      <c r="AP4" s="114"/>
      <c r="AQ4" s="114"/>
      <c r="AR4" s="114"/>
      <c r="AS4" s="114"/>
      <c r="AT4" s="114"/>
      <c r="AU4" s="114"/>
      <c r="AV4" s="114"/>
      <c r="AW4" s="114"/>
      <c r="AX4" s="114"/>
      <c r="AY4" s="114"/>
      <c r="AZ4" s="114"/>
      <c r="BA4" s="114"/>
      <c r="BB4" s="114"/>
      <c r="BC4" s="114"/>
      <c r="IE4" s="7"/>
      <c r="IF4" s="7"/>
      <c r="IG4" s="7"/>
      <c r="IH4" s="7"/>
      <c r="II4" s="7"/>
    </row>
    <row r="5" spans="1:243" s="6" customFormat="1" ht="30.75" customHeight="1">
      <c r="A5" s="114" t="s">
        <v>314</v>
      </c>
      <c r="B5" s="114"/>
      <c r="C5" s="114"/>
      <c r="D5" s="114"/>
      <c r="E5" s="114"/>
      <c r="F5" s="114"/>
      <c r="G5" s="114"/>
      <c r="H5" s="114"/>
      <c r="I5" s="114"/>
      <c r="J5" s="114"/>
      <c r="K5" s="114"/>
      <c r="L5" s="114"/>
      <c r="M5" s="114"/>
      <c r="N5" s="114"/>
      <c r="O5" s="114"/>
      <c r="P5" s="114"/>
      <c r="Q5" s="114"/>
      <c r="R5" s="114"/>
      <c r="S5" s="114"/>
      <c r="T5" s="114"/>
      <c r="U5" s="114"/>
      <c r="V5" s="114"/>
      <c r="W5" s="114"/>
      <c r="X5" s="114"/>
      <c r="Y5" s="114"/>
      <c r="Z5" s="114"/>
      <c r="AA5" s="114"/>
      <c r="AB5" s="114"/>
      <c r="AC5" s="114"/>
      <c r="AD5" s="114"/>
      <c r="AE5" s="114"/>
      <c r="AF5" s="114"/>
      <c r="AG5" s="114"/>
      <c r="AH5" s="114"/>
      <c r="AI5" s="114"/>
      <c r="AJ5" s="114"/>
      <c r="AK5" s="114"/>
      <c r="AL5" s="114"/>
      <c r="AM5" s="114"/>
      <c r="AN5" s="114"/>
      <c r="AO5" s="114"/>
      <c r="AP5" s="114"/>
      <c r="AQ5" s="114"/>
      <c r="AR5" s="114"/>
      <c r="AS5" s="114"/>
      <c r="AT5" s="114"/>
      <c r="AU5" s="114"/>
      <c r="AV5" s="114"/>
      <c r="AW5" s="114"/>
      <c r="AX5" s="114"/>
      <c r="AY5" s="114"/>
      <c r="AZ5" s="114"/>
      <c r="BA5" s="114"/>
      <c r="BB5" s="114"/>
      <c r="BC5" s="114"/>
      <c r="IE5" s="7"/>
      <c r="IF5" s="7"/>
      <c r="IG5" s="7"/>
      <c r="IH5" s="7"/>
      <c r="II5" s="7"/>
    </row>
    <row r="6" spans="1:243" s="6" customFormat="1" ht="30.75" customHeight="1">
      <c r="A6" s="114" t="s">
        <v>315</v>
      </c>
      <c r="B6" s="114"/>
      <c r="C6" s="114"/>
      <c r="D6" s="114"/>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IE6" s="7"/>
      <c r="IF6" s="7"/>
      <c r="IG6" s="7"/>
      <c r="IH6" s="7"/>
      <c r="II6" s="7"/>
    </row>
    <row r="7" spans="1:243" s="6" customFormat="1" ht="29.25" customHeight="1" hidden="1">
      <c r="A7" s="115" t="s">
        <v>10</v>
      </c>
      <c r="B7" s="115"/>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5"/>
      <c r="AQ7" s="115"/>
      <c r="AR7" s="115"/>
      <c r="AS7" s="115"/>
      <c r="AT7" s="115"/>
      <c r="AU7" s="115"/>
      <c r="AV7" s="115"/>
      <c r="AW7" s="115"/>
      <c r="AX7" s="115"/>
      <c r="AY7" s="115"/>
      <c r="AZ7" s="115"/>
      <c r="BA7" s="115"/>
      <c r="BB7" s="115"/>
      <c r="BC7" s="115"/>
      <c r="IE7" s="7"/>
      <c r="IF7" s="7"/>
      <c r="IG7" s="7"/>
      <c r="IH7" s="7"/>
      <c r="II7" s="7"/>
    </row>
    <row r="8" spans="1:243" s="9" customFormat="1" ht="61.5" customHeight="1">
      <c r="A8" s="8" t="s">
        <v>50</v>
      </c>
      <c r="B8" s="116"/>
      <c r="C8" s="117"/>
      <c r="D8" s="117"/>
      <c r="E8" s="117"/>
      <c r="F8" s="117"/>
      <c r="G8" s="117"/>
      <c r="H8" s="117"/>
      <c r="I8" s="117"/>
      <c r="J8" s="117"/>
      <c r="K8" s="117"/>
      <c r="L8" s="117"/>
      <c r="M8" s="117"/>
      <c r="N8" s="117"/>
      <c r="O8" s="117"/>
      <c r="P8" s="117"/>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8"/>
      <c r="IE8" s="10"/>
      <c r="IF8" s="10"/>
      <c r="IG8" s="10"/>
      <c r="IH8" s="10"/>
      <c r="II8" s="10"/>
    </row>
    <row r="9" spans="1:243" s="11" customFormat="1" ht="61.5" customHeight="1">
      <c r="A9" s="107" t="s">
        <v>11</v>
      </c>
      <c r="B9" s="108"/>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9"/>
      <c r="IE9" s="12"/>
      <c r="IF9" s="12"/>
      <c r="IG9" s="12"/>
      <c r="IH9" s="12"/>
      <c r="II9" s="12"/>
    </row>
    <row r="10" spans="1:243" s="14" customFormat="1" ht="18.75" customHeight="1">
      <c r="A10" s="13" t="s">
        <v>12</v>
      </c>
      <c r="B10" s="13" t="s">
        <v>13</v>
      </c>
      <c r="C10" s="13" t="s">
        <v>13</v>
      </c>
      <c r="D10" s="13" t="s">
        <v>12</v>
      </c>
      <c r="E10" s="13" t="s">
        <v>13</v>
      </c>
      <c r="F10" s="13" t="s">
        <v>14</v>
      </c>
      <c r="G10" s="13" t="s">
        <v>14</v>
      </c>
      <c r="H10" s="13" t="s">
        <v>15</v>
      </c>
      <c r="I10" s="13" t="s">
        <v>13</v>
      </c>
      <c r="J10" s="13" t="s">
        <v>12</v>
      </c>
      <c r="K10" s="13" t="s">
        <v>16</v>
      </c>
      <c r="L10" s="13" t="s">
        <v>13</v>
      </c>
      <c r="M10" s="13" t="s">
        <v>12</v>
      </c>
      <c r="N10" s="13" t="s">
        <v>14</v>
      </c>
      <c r="O10" s="13" t="s">
        <v>14</v>
      </c>
      <c r="P10" s="13" t="s">
        <v>14</v>
      </c>
      <c r="Q10" s="13" t="s">
        <v>14</v>
      </c>
      <c r="R10" s="13" t="s">
        <v>15</v>
      </c>
      <c r="S10" s="13" t="s">
        <v>15</v>
      </c>
      <c r="T10" s="13" t="s">
        <v>14</v>
      </c>
      <c r="U10" s="13" t="s">
        <v>14</v>
      </c>
      <c r="V10" s="13" t="s">
        <v>14</v>
      </c>
      <c r="W10" s="13" t="s">
        <v>14</v>
      </c>
      <c r="X10" s="13" t="s">
        <v>15</v>
      </c>
      <c r="Y10" s="13" t="s">
        <v>15</v>
      </c>
      <c r="Z10" s="13" t="s">
        <v>14</v>
      </c>
      <c r="AA10" s="13" t="s">
        <v>14</v>
      </c>
      <c r="AB10" s="13" t="s">
        <v>14</v>
      </c>
      <c r="AC10" s="13" t="s">
        <v>14</v>
      </c>
      <c r="AD10" s="13" t="s">
        <v>15</v>
      </c>
      <c r="AE10" s="13" t="s">
        <v>15</v>
      </c>
      <c r="AF10" s="13" t="s">
        <v>14</v>
      </c>
      <c r="AG10" s="13" t="s">
        <v>14</v>
      </c>
      <c r="AH10" s="13" t="s">
        <v>14</v>
      </c>
      <c r="AI10" s="13" t="s">
        <v>14</v>
      </c>
      <c r="AJ10" s="13" t="s">
        <v>15</v>
      </c>
      <c r="AK10" s="13" t="s">
        <v>15</v>
      </c>
      <c r="AL10" s="13" t="s">
        <v>14</v>
      </c>
      <c r="AM10" s="13" t="s">
        <v>14</v>
      </c>
      <c r="AN10" s="13" t="s">
        <v>14</v>
      </c>
      <c r="AO10" s="13" t="s">
        <v>14</v>
      </c>
      <c r="AP10" s="13" t="s">
        <v>15</v>
      </c>
      <c r="AQ10" s="13" t="s">
        <v>15</v>
      </c>
      <c r="AR10" s="13" t="s">
        <v>14</v>
      </c>
      <c r="AS10" s="13" t="s">
        <v>14</v>
      </c>
      <c r="AT10" s="13" t="s">
        <v>12</v>
      </c>
      <c r="AU10" s="13" t="s">
        <v>12</v>
      </c>
      <c r="AV10" s="13" t="s">
        <v>15</v>
      </c>
      <c r="AW10" s="13" t="s">
        <v>15</v>
      </c>
      <c r="AX10" s="13" t="s">
        <v>12</v>
      </c>
      <c r="AY10" s="13" t="s">
        <v>12</v>
      </c>
      <c r="AZ10" s="13" t="s">
        <v>17</v>
      </c>
      <c r="BA10" s="13" t="s">
        <v>12</v>
      </c>
      <c r="BB10" s="13" t="s">
        <v>12</v>
      </c>
      <c r="BC10" s="13" t="s">
        <v>13</v>
      </c>
      <c r="IE10" s="15"/>
      <c r="IF10" s="15"/>
      <c r="IG10" s="15"/>
      <c r="IH10" s="15"/>
      <c r="II10" s="15"/>
    </row>
    <row r="11" spans="1:243" s="14" customFormat="1" ht="94.5" customHeight="1">
      <c r="A11" s="13" t="s">
        <v>0</v>
      </c>
      <c r="B11" s="13" t="s">
        <v>18</v>
      </c>
      <c r="C11" s="13" t="s">
        <v>1</v>
      </c>
      <c r="D11" s="13" t="s">
        <v>19</v>
      </c>
      <c r="E11" s="13" t="s">
        <v>20</v>
      </c>
      <c r="F11" s="13" t="s">
        <v>52</v>
      </c>
      <c r="G11" s="13"/>
      <c r="H11" s="13"/>
      <c r="I11" s="13" t="s">
        <v>21</v>
      </c>
      <c r="J11" s="13" t="s">
        <v>22</v>
      </c>
      <c r="K11" s="13" t="s">
        <v>23</v>
      </c>
      <c r="L11" s="13" t="s">
        <v>24</v>
      </c>
      <c r="M11" s="16" t="s">
        <v>51</v>
      </c>
      <c r="N11" s="13" t="s">
        <v>311</v>
      </c>
      <c r="O11" s="13" t="s">
        <v>25</v>
      </c>
      <c r="P11" s="13" t="s">
        <v>26</v>
      </c>
      <c r="Q11" s="13" t="s">
        <v>27</v>
      </c>
      <c r="R11" s="13"/>
      <c r="S11" s="13"/>
      <c r="T11" s="13" t="s">
        <v>28</v>
      </c>
      <c r="U11" s="13" t="s">
        <v>29</v>
      </c>
      <c r="V11" s="13" t="s">
        <v>30</v>
      </c>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72" t="s">
        <v>312</v>
      </c>
      <c r="BB11" s="17" t="s">
        <v>31</v>
      </c>
      <c r="BC11" s="17" t="s">
        <v>32</v>
      </c>
      <c r="IE11" s="15"/>
      <c r="IF11" s="15"/>
      <c r="IG11" s="15"/>
      <c r="IH11" s="15"/>
      <c r="II11" s="15"/>
    </row>
    <row r="12" spans="1:243" s="14" customFormat="1" ht="15">
      <c r="A12" s="18">
        <v>1</v>
      </c>
      <c r="B12" s="18">
        <v>2</v>
      </c>
      <c r="C12" s="18">
        <v>3</v>
      </c>
      <c r="D12" s="18">
        <v>4</v>
      </c>
      <c r="E12" s="18">
        <v>5</v>
      </c>
      <c r="F12" s="18">
        <v>6</v>
      </c>
      <c r="G12" s="18">
        <v>7</v>
      </c>
      <c r="H12" s="18">
        <v>8</v>
      </c>
      <c r="I12" s="18">
        <v>9</v>
      </c>
      <c r="J12" s="18">
        <v>10</v>
      </c>
      <c r="K12" s="18">
        <v>11</v>
      </c>
      <c r="L12" s="18">
        <v>12</v>
      </c>
      <c r="M12" s="18">
        <v>13</v>
      </c>
      <c r="N12" s="18">
        <v>14</v>
      </c>
      <c r="O12" s="18">
        <v>15</v>
      </c>
      <c r="P12" s="18">
        <v>16</v>
      </c>
      <c r="Q12" s="18">
        <v>17</v>
      </c>
      <c r="R12" s="18">
        <v>18</v>
      </c>
      <c r="S12" s="18">
        <v>19</v>
      </c>
      <c r="T12" s="18">
        <v>20</v>
      </c>
      <c r="U12" s="18">
        <v>21</v>
      </c>
      <c r="V12" s="18">
        <v>22</v>
      </c>
      <c r="W12" s="18">
        <v>23</v>
      </c>
      <c r="X12" s="18">
        <v>24</v>
      </c>
      <c r="Y12" s="18">
        <v>25</v>
      </c>
      <c r="Z12" s="18">
        <v>26</v>
      </c>
      <c r="AA12" s="18">
        <v>27</v>
      </c>
      <c r="AB12" s="18">
        <v>28</v>
      </c>
      <c r="AC12" s="18">
        <v>29</v>
      </c>
      <c r="AD12" s="18">
        <v>30</v>
      </c>
      <c r="AE12" s="18">
        <v>31</v>
      </c>
      <c r="AF12" s="18">
        <v>32</v>
      </c>
      <c r="AG12" s="18">
        <v>33</v>
      </c>
      <c r="AH12" s="18">
        <v>34</v>
      </c>
      <c r="AI12" s="18">
        <v>35</v>
      </c>
      <c r="AJ12" s="18">
        <v>36</v>
      </c>
      <c r="AK12" s="18">
        <v>37</v>
      </c>
      <c r="AL12" s="18">
        <v>38</v>
      </c>
      <c r="AM12" s="18">
        <v>39</v>
      </c>
      <c r="AN12" s="18">
        <v>40</v>
      </c>
      <c r="AO12" s="18">
        <v>41</v>
      </c>
      <c r="AP12" s="18">
        <v>42</v>
      </c>
      <c r="AQ12" s="18">
        <v>43</v>
      </c>
      <c r="AR12" s="18">
        <v>44</v>
      </c>
      <c r="AS12" s="18">
        <v>45</v>
      </c>
      <c r="AT12" s="18">
        <v>46</v>
      </c>
      <c r="AU12" s="18">
        <v>47</v>
      </c>
      <c r="AV12" s="18">
        <v>48</v>
      </c>
      <c r="AW12" s="18">
        <v>49</v>
      </c>
      <c r="AX12" s="18">
        <v>50</v>
      </c>
      <c r="AY12" s="18">
        <v>51</v>
      </c>
      <c r="AZ12" s="18">
        <v>52</v>
      </c>
      <c r="BA12" s="18">
        <v>53</v>
      </c>
      <c r="BB12" s="18">
        <v>54</v>
      </c>
      <c r="BC12" s="18">
        <v>55</v>
      </c>
      <c r="IE12" s="15"/>
      <c r="IF12" s="15"/>
      <c r="IG12" s="15"/>
      <c r="IH12" s="15"/>
      <c r="II12" s="15"/>
    </row>
    <row r="13" spans="1:243" s="34" customFormat="1" ht="18.75" customHeight="1">
      <c r="A13" s="19">
        <v>1</v>
      </c>
      <c r="B13" s="20" t="s">
        <v>177</v>
      </c>
      <c r="C13" s="21" t="s">
        <v>34</v>
      </c>
      <c r="D13" s="22"/>
      <c r="E13" s="23"/>
      <c r="F13" s="22"/>
      <c r="G13" s="24"/>
      <c r="H13" s="24"/>
      <c r="I13" s="22"/>
      <c r="J13" s="25"/>
      <c r="K13" s="26"/>
      <c r="L13" s="26"/>
      <c r="M13" s="27"/>
      <c r="N13" s="28"/>
      <c r="O13" s="28"/>
      <c r="P13" s="29"/>
      <c r="Q13" s="28"/>
      <c r="R13" s="28"/>
      <c r="S13" s="30"/>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31"/>
      <c r="BB13" s="32"/>
      <c r="BC13" s="33"/>
      <c r="IE13" s="35">
        <v>1</v>
      </c>
      <c r="IF13" s="35" t="s">
        <v>33</v>
      </c>
      <c r="IG13" s="35" t="s">
        <v>34</v>
      </c>
      <c r="IH13" s="35">
        <v>10</v>
      </c>
      <c r="II13" s="35" t="s">
        <v>35</v>
      </c>
    </row>
    <row r="14" spans="1:243" s="34" customFormat="1" ht="81.75" customHeight="1">
      <c r="A14" s="19">
        <v>1.01</v>
      </c>
      <c r="B14" s="85" t="s">
        <v>310</v>
      </c>
      <c r="C14" s="21" t="s">
        <v>40</v>
      </c>
      <c r="D14" s="96">
        <v>1</v>
      </c>
      <c r="E14" s="106" t="s">
        <v>304</v>
      </c>
      <c r="F14" s="71">
        <v>100000</v>
      </c>
      <c r="G14" s="36"/>
      <c r="H14" s="24"/>
      <c r="I14" s="22" t="s">
        <v>37</v>
      </c>
      <c r="J14" s="25">
        <f aca="true" t="shared" si="0" ref="J14:J20">IF(I14="Less(-)",-1,1)</f>
        <v>1</v>
      </c>
      <c r="K14" s="26" t="s">
        <v>47</v>
      </c>
      <c r="L14" s="26" t="s">
        <v>7</v>
      </c>
      <c r="M14" s="70"/>
      <c r="N14" s="70"/>
      <c r="O14" s="37"/>
      <c r="P14" s="38"/>
      <c r="Q14" s="37"/>
      <c r="R14" s="37"/>
      <c r="S14" s="39"/>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68">
        <f>D14*M14+N14</f>
        <v>0</v>
      </c>
      <c r="BB14" s="68">
        <f aca="true" t="shared" si="1" ref="BB14:BB24">BA14+SUM(N14:AZ14)</f>
        <v>0</v>
      </c>
      <c r="BC14" s="33" t="str">
        <f>SpellNumber(L14,BB14)</f>
        <v>INR Zero Only</v>
      </c>
      <c r="IE14" s="35">
        <v>1.01</v>
      </c>
      <c r="IF14" s="35" t="s">
        <v>38</v>
      </c>
      <c r="IG14" s="35" t="s">
        <v>34</v>
      </c>
      <c r="IH14" s="35">
        <v>123.223</v>
      </c>
      <c r="II14" s="35" t="s">
        <v>36</v>
      </c>
    </row>
    <row r="15" spans="1:243" s="34" customFormat="1" ht="132" customHeight="1">
      <c r="A15" s="19">
        <v>1.06</v>
      </c>
      <c r="B15" s="73" t="s">
        <v>178</v>
      </c>
      <c r="C15" s="21" t="s">
        <v>53</v>
      </c>
      <c r="D15" s="94">
        <v>3</v>
      </c>
      <c r="E15" s="94" t="s">
        <v>301</v>
      </c>
      <c r="F15" s="95">
        <v>5500000</v>
      </c>
      <c r="G15" s="36"/>
      <c r="H15" s="36"/>
      <c r="I15" s="22" t="s">
        <v>37</v>
      </c>
      <c r="J15" s="25">
        <f t="shared" si="0"/>
        <v>1</v>
      </c>
      <c r="K15" s="26" t="s">
        <v>47</v>
      </c>
      <c r="L15" s="26" t="s">
        <v>7</v>
      </c>
      <c r="M15" s="70"/>
      <c r="N15" s="70"/>
      <c r="O15" s="37"/>
      <c r="P15" s="38"/>
      <c r="Q15" s="37"/>
      <c r="R15" s="37"/>
      <c r="S15" s="39"/>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1"/>
      <c r="AV15" s="40"/>
      <c r="AW15" s="40"/>
      <c r="AX15" s="40"/>
      <c r="AY15" s="40"/>
      <c r="AZ15" s="40"/>
      <c r="BA15" s="68">
        <f aca="true" t="shared" si="2" ref="BA15:BA78">D15*M15+N15</f>
        <v>0</v>
      </c>
      <c r="BB15" s="68">
        <f t="shared" si="1"/>
        <v>0</v>
      </c>
      <c r="BC15" s="33" t="str">
        <f aca="true" t="shared" si="3" ref="BC15:BC20">SpellNumber(L15,BB15)</f>
        <v>INR Zero Only</v>
      </c>
      <c r="IE15" s="35">
        <v>1.02</v>
      </c>
      <c r="IF15" s="35" t="s">
        <v>39</v>
      </c>
      <c r="IG15" s="35" t="s">
        <v>40</v>
      </c>
      <c r="IH15" s="35">
        <v>213</v>
      </c>
      <c r="II15" s="35" t="s">
        <v>36</v>
      </c>
    </row>
    <row r="16" spans="1:243" s="34" customFormat="1" ht="321.75" customHeight="1">
      <c r="A16" s="19">
        <v>1.07</v>
      </c>
      <c r="B16" s="83" t="s">
        <v>179</v>
      </c>
      <c r="C16" s="21" t="s">
        <v>54</v>
      </c>
      <c r="D16" s="94">
        <v>3</v>
      </c>
      <c r="E16" s="94" t="s">
        <v>301</v>
      </c>
      <c r="F16" s="95">
        <v>350000</v>
      </c>
      <c r="G16" s="36"/>
      <c r="H16" s="36"/>
      <c r="I16" s="22" t="s">
        <v>37</v>
      </c>
      <c r="J16" s="25">
        <f t="shared" si="0"/>
        <v>1</v>
      </c>
      <c r="K16" s="26" t="s">
        <v>47</v>
      </c>
      <c r="L16" s="26" t="s">
        <v>7</v>
      </c>
      <c r="M16" s="70"/>
      <c r="N16" s="70"/>
      <c r="O16" s="37"/>
      <c r="P16" s="38"/>
      <c r="Q16" s="37"/>
      <c r="R16" s="37"/>
      <c r="S16" s="39"/>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68">
        <f t="shared" si="2"/>
        <v>0</v>
      </c>
      <c r="BB16" s="68">
        <f t="shared" si="1"/>
        <v>0</v>
      </c>
      <c r="BC16" s="33" t="str">
        <f t="shared" si="3"/>
        <v>INR Zero Only</v>
      </c>
      <c r="IE16" s="35">
        <v>2</v>
      </c>
      <c r="IF16" s="35" t="s">
        <v>33</v>
      </c>
      <c r="IG16" s="35" t="s">
        <v>41</v>
      </c>
      <c r="IH16" s="35">
        <v>10</v>
      </c>
      <c r="II16" s="35" t="s">
        <v>36</v>
      </c>
    </row>
    <row r="17" spans="1:243" s="34" customFormat="1" ht="42" customHeight="1">
      <c r="A17" s="19">
        <v>1.08</v>
      </c>
      <c r="B17" s="83" t="s">
        <v>180</v>
      </c>
      <c r="C17" s="21" t="s">
        <v>55</v>
      </c>
      <c r="D17" s="94">
        <v>3</v>
      </c>
      <c r="E17" s="94" t="s">
        <v>301</v>
      </c>
      <c r="F17" s="95">
        <v>150000</v>
      </c>
      <c r="G17" s="36"/>
      <c r="H17" s="36"/>
      <c r="I17" s="22" t="s">
        <v>37</v>
      </c>
      <c r="J17" s="25">
        <f t="shared" si="0"/>
        <v>1</v>
      </c>
      <c r="K17" s="26" t="s">
        <v>47</v>
      </c>
      <c r="L17" s="26" t="s">
        <v>7</v>
      </c>
      <c r="M17" s="70"/>
      <c r="N17" s="70"/>
      <c r="O17" s="37"/>
      <c r="P17" s="38"/>
      <c r="Q17" s="37"/>
      <c r="R17" s="37"/>
      <c r="S17" s="39"/>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68">
        <f t="shared" si="2"/>
        <v>0</v>
      </c>
      <c r="BB17" s="68">
        <f t="shared" si="1"/>
        <v>0</v>
      </c>
      <c r="BC17" s="33" t="str">
        <f t="shared" si="3"/>
        <v>INR Zero Only</v>
      </c>
      <c r="IE17" s="35">
        <v>3</v>
      </c>
      <c r="IF17" s="35" t="s">
        <v>42</v>
      </c>
      <c r="IG17" s="35" t="s">
        <v>43</v>
      </c>
      <c r="IH17" s="35">
        <v>10</v>
      </c>
      <c r="II17" s="35" t="s">
        <v>36</v>
      </c>
    </row>
    <row r="18" spans="1:243" s="34" customFormat="1" ht="309" customHeight="1">
      <c r="A18" s="19">
        <v>1.09</v>
      </c>
      <c r="B18" s="92" t="s">
        <v>299</v>
      </c>
      <c r="C18" s="21" t="s">
        <v>56</v>
      </c>
      <c r="D18" s="94">
        <v>2</v>
      </c>
      <c r="E18" s="94" t="s">
        <v>301</v>
      </c>
      <c r="F18" s="95">
        <v>450000</v>
      </c>
      <c r="G18" s="36"/>
      <c r="H18" s="36"/>
      <c r="I18" s="22" t="s">
        <v>37</v>
      </c>
      <c r="J18" s="25">
        <f t="shared" si="0"/>
        <v>1</v>
      </c>
      <c r="K18" s="26" t="s">
        <v>47</v>
      </c>
      <c r="L18" s="26" t="s">
        <v>7</v>
      </c>
      <c r="M18" s="70"/>
      <c r="N18" s="70"/>
      <c r="O18" s="37"/>
      <c r="P18" s="38"/>
      <c r="Q18" s="37"/>
      <c r="R18" s="37"/>
      <c r="S18" s="39"/>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68">
        <f t="shared" si="2"/>
        <v>0</v>
      </c>
      <c r="BB18" s="68">
        <f t="shared" si="1"/>
        <v>0</v>
      </c>
      <c r="BC18" s="33" t="str">
        <f t="shared" si="3"/>
        <v>INR Zero Only</v>
      </c>
      <c r="IE18" s="35">
        <v>1.01</v>
      </c>
      <c r="IF18" s="35" t="s">
        <v>38</v>
      </c>
      <c r="IG18" s="35" t="s">
        <v>34</v>
      </c>
      <c r="IH18" s="35">
        <v>123.223</v>
      </c>
      <c r="II18" s="35" t="s">
        <v>36</v>
      </c>
    </row>
    <row r="19" spans="1:243" s="34" customFormat="1" ht="96" customHeight="1">
      <c r="A19" s="19">
        <v>1.1</v>
      </c>
      <c r="B19" s="73" t="s">
        <v>181</v>
      </c>
      <c r="C19" s="21" t="s">
        <v>57</v>
      </c>
      <c r="D19" s="94">
        <v>1</v>
      </c>
      <c r="E19" s="94" t="s">
        <v>301</v>
      </c>
      <c r="F19" s="95">
        <v>525000</v>
      </c>
      <c r="G19" s="36"/>
      <c r="H19" s="36"/>
      <c r="I19" s="22" t="s">
        <v>37</v>
      </c>
      <c r="J19" s="25">
        <f t="shared" si="0"/>
        <v>1</v>
      </c>
      <c r="K19" s="26" t="s">
        <v>47</v>
      </c>
      <c r="L19" s="26" t="s">
        <v>7</v>
      </c>
      <c r="M19" s="70"/>
      <c r="N19" s="70"/>
      <c r="O19" s="37"/>
      <c r="P19" s="38"/>
      <c r="Q19" s="37"/>
      <c r="R19" s="37"/>
      <c r="S19" s="39"/>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68">
        <f t="shared" si="2"/>
        <v>0</v>
      </c>
      <c r="BB19" s="68">
        <f t="shared" si="1"/>
        <v>0</v>
      </c>
      <c r="BC19" s="33" t="str">
        <f t="shared" si="3"/>
        <v>INR Zero Only</v>
      </c>
      <c r="IE19" s="35">
        <v>1.02</v>
      </c>
      <c r="IF19" s="35" t="s">
        <v>39</v>
      </c>
      <c r="IG19" s="35" t="s">
        <v>40</v>
      </c>
      <c r="IH19" s="35">
        <v>213</v>
      </c>
      <c r="II19" s="35" t="s">
        <v>36</v>
      </c>
    </row>
    <row r="20" spans="1:243" s="34" customFormat="1" ht="15">
      <c r="A20" s="19">
        <v>1.11</v>
      </c>
      <c r="B20" s="82" t="s">
        <v>182</v>
      </c>
      <c r="C20" s="21" t="s">
        <v>58</v>
      </c>
      <c r="D20" s="94">
        <v>6</v>
      </c>
      <c r="E20" s="94" t="s">
        <v>301</v>
      </c>
      <c r="F20" s="95">
        <v>85000</v>
      </c>
      <c r="G20" s="36"/>
      <c r="H20" s="36"/>
      <c r="I20" s="22" t="s">
        <v>37</v>
      </c>
      <c r="J20" s="25">
        <f t="shared" si="0"/>
        <v>1</v>
      </c>
      <c r="K20" s="26" t="s">
        <v>47</v>
      </c>
      <c r="L20" s="26" t="s">
        <v>7</v>
      </c>
      <c r="M20" s="70"/>
      <c r="N20" s="70"/>
      <c r="O20" s="37"/>
      <c r="P20" s="38"/>
      <c r="Q20" s="37"/>
      <c r="R20" s="37"/>
      <c r="S20" s="39"/>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68">
        <f t="shared" si="2"/>
        <v>0</v>
      </c>
      <c r="BB20" s="68">
        <f t="shared" si="1"/>
        <v>0</v>
      </c>
      <c r="BC20" s="33" t="str">
        <f t="shared" si="3"/>
        <v>INR Zero Only</v>
      </c>
      <c r="IE20" s="35">
        <v>2</v>
      </c>
      <c r="IF20" s="35" t="s">
        <v>33</v>
      </c>
      <c r="IG20" s="35" t="s">
        <v>41</v>
      </c>
      <c r="IH20" s="35">
        <v>10</v>
      </c>
      <c r="II20" s="35" t="s">
        <v>36</v>
      </c>
    </row>
    <row r="21" spans="1:243" s="34" customFormat="1" ht="337.5" customHeight="1">
      <c r="A21" s="19">
        <v>1.12</v>
      </c>
      <c r="B21" s="83" t="s">
        <v>183</v>
      </c>
      <c r="C21" s="21" t="s">
        <v>59</v>
      </c>
      <c r="D21" s="94">
        <v>2</v>
      </c>
      <c r="E21" s="94" t="s">
        <v>301</v>
      </c>
      <c r="F21" s="95">
        <v>65000</v>
      </c>
      <c r="G21" s="36"/>
      <c r="H21" s="36"/>
      <c r="I21" s="22" t="s">
        <v>37</v>
      </c>
      <c r="J21" s="25">
        <f>IF(I21="Less(-)",-1,1)</f>
        <v>1</v>
      </c>
      <c r="K21" s="26" t="s">
        <v>47</v>
      </c>
      <c r="L21" s="26" t="s">
        <v>7</v>
      </c>
      <c r="M21" s="70"/>
      <c r="N21" s="70"/>
      <c r="O21" s="37"/>
      <c r="P21" s="38"/>
      <c r="Q21" s="37"/>
      <c r="R21" s="37"/>
      <c r="S21" s="39"/>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68">
        <f t="shared" si="2"/>
        <v>0</v>
      </c>
      <c r="BB21" s="68">
        <f t="shared" si="1"/>
        <v>0</v>
      </c>
      <c r="BC21" s="33" t="str">
        <f>SpellNumber(L21,BB21)</f>
        <v>INR Zero Only</v>
      </c>
      <c r="IE21" s="35">
        <v>1.01</v>
      </c>
      <c r="IF21" s="35" t="s">
        <v>38</v>
      </c>
      <c r="IG21" s="35" t="s">
        <v>34</v>
      </c>
      <c r="IH21" s="35">
        <v>123.223</v>
      </c>
      <c r="II21" s="35" t="s">
        <v>36</v>
      </c>
    </row>
    <row r="22" spans="1:243" s="34" customFormat="1" ht="75">
      <c r="A22" s="19">
        <v>1.13</v>
      </c>
      <c r="B22" s="73" t="s">
        <v>184</v>
      </c>
      <c r="C22" s="21" t="s">
        <v>60</v>
      </c>
      <c r="D22" s="94">
        <v>3</v>
      </c>
      <c r="E22" s="94" t="s">
        <v>301</v>
      </c>
      <c r="F22" s="95">
        <v>2850000</v>
      </c>
      <c r="G22" s="36"/>
      <c r="H22" s="36"/>
      <c r="I22" s="22" t="s">
        <v>37</v>
      </c>
      <c r="J22" s="25">
        <f>IF(I22="Less(-)",-1,1)</f>
        <v>1</v>
      </c>
      <c r="K22" s="26" t="s">
        <v>47</v>
      </c>
      <c r="L22" s="26" t="s">
        <v>7</v>
      </c>
      <c r="M22" s="70"/>
      <c r="N22" s="70"/>
      <c r="O22" s="37"/>
      <c r="P22" s="38"/>
      <c r="Q22" s="37"/>
      <c r="R22" s="37"/>
      <c r="S22" s="39"/>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68">
        <f t="shared" si="2"/>
        <v>0</v>
      </c>
      <c r="BB22" s="68">
        <f t="shared" si="1"/>
        <v>0</v>
      </c>
      <c r="BC22" s="33" t="str">
        <f>SpellNumber(L22,BB22)</f>
        <v>INR Zero Only</v>
      </c>
      <c r="IE22" s="35">
        <v>1.02</v>
      </c>
      <c r="IF22" s="35" t="s">
        <v>39</v>
      </c>
      <c r="IG22" s="35" t="s">
        <v>40</v>
      </c>
      <c r="IH22" s="35">
        <v>213</v>
      </c>
      <c r="II22" s="35" t="s">
        <v>36</v>
      </c>
    </row>
    <row r="23" spans="1:243" s="34" customFormat="1" ht="15">
      <c r="A23" s="19">
        <v>1.14</v>
      </c>
      <c r="B23" s="82" t="s">
        <v>185</v>
      </c>
      <c r="C23" s="21" t="s">
        <v>61</v>
      </c>
      <c r="D23" s="94">
        <v>6</v>
      </c>
      <c r="E23" s="94" t="s">
        <v>301</v>
      </c>
      <c r="F23" s="95">
        <v>28500</v>
      </c>
      <c r="G23" s="36"/>
      <c r="H23" s="36"/>
      <c r="I23" s="22" t="s">
        <v>37</v>
      </c>
      <c r="J23" s="25">
        <f>IF(I23="Less(-)",-1,1)</f>
        <v>1</v>
      </c>
      <c r="K23" s="26" t="s">
        <v>47</v>
      </c>
      <c r="L23" s="26" t="s">
        <v>7</v>
      </c>
      <c r="M23" s="70"/>
      <c r="N23" s="70"/>
      <c r="O23" s="37"/>
      <c r="P23" s="38"/>
      <c r="Q23" s="37"/>
      <c r="R23" s="37"/>
      <c r="S23" s="39"/>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68">
        <f t="shared" si="2"/>
        <v>0</v>
      </c>
      <c r="BB23" s="68">
        <f t="shared" si="1"/>
        <v>0</v>
      </c>
      <c r="BC23" s="33" t="str">
        <f>SpellNumber(L23,BB23)</f>
        <v>INR Zero Only</v>
      </c>
      <c r="IE23" s="35">
        <v>2</v>
      </c>
      <c r="IF23" s="35" t="s">
        <v>33</v>
      </c>
      <c r="IG23" s="35" t="s">
        <v>41</v>
      </c>
      <c r="IH23" s="35">
        <v>10</v>
      </c>
      <c r="II23" s="35" t="s">
        <v>36</v>
      </c>
    </row>
    <row r="24" spans="1:243" s="34" customFormat="1" ht="94.5" customHeight="1">
      <c r="A24" s="19">
        <v>1.15</v>
      </c>
      <c r="B24" s="83" t="s">
        <v>186</v>
      </c>
      <c r="C24" s="21" t="s">
        <v>62</v>
      </c>
      <c r="D24" s="94">
        <v>1</v>
      </c>
      <c r="E24" s="94" t="s">
        <v>301</v>
      </c>
      <c r="F24" s="95">
        <v>135000</v>
      </c>
      <c r="G24" s="36"/>
      <c r="H24" s="24"/>
      <c r="I24" s="22" t="s">
        <v>37</v>
      </c>
      <c r="J24" s="25">
        <f aca="true" t="shared" si="4" ref="J24:J34">IF(I24="Less(-)",-1,1)</f>
        <v>1</v>
      </c>
      <c r="K24" s="26" t="s">
        <v>47</v>
      </c>
      <c r="L24" s="26" t="s">
        <v>7</v>
      </c>
      <c r="M24" s="70"/>
      <c r="N24" s="70"/>
      <c r="O24" s="37"/>
      <c r="P24" s="38"/>
      <c r="Q24" s="37"/>
      <c r="R24" s="37"/>
      <c r="S24" s="39"/>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68">
        <f t="shared" si="2"/>
        <v>0</v>
      </c>
      <c r="BB24" s="68">
        <f t="shared" si="1"/>
        <v>0</v>
      </c>
      <c r="BC24" s="33" t="str">
        <f>SpellNumber(L24,BB24)</f>
        <v>INR Zero Only</v>
      </c>
      <c r="IE24" s="35">
        <v>1.01</v>
      </c>
      <c r="IF24" s="35" t="s">
        <v>38</v>
      </c>
      <c r="IG24" s="35" t="s">
        <v>34</v>
      </c>
      <c r="IH24" s="35">
        <v>123.223</v>
      </c>
      <c r="II24" s="35" t="s">
        <v>36</v>
      </c>
    </row>
    <row r="25" spans="1:243" s="34" customFormat="1" ht="15">
      <c r="A25" s="19">
        <v>1.16</v>
      </c>
      <c r="B25" s="82" t="s">
        <v>187</v>
      </c>
      <c r="C25" s="21" t="s">
        <v>63</v>
      </c>
      <c r="D25" s="94">
        <v>3</v>
      </c>
      <c r="E25" s="94" t="s">
        <v>301</v>
      </c>
      <c r="F25" s="95">
        <v>385000</v>
      </c>
      <c r="G25" s="36"/>
      <c r="H25" s="36"/>
      <c r="I25" s="22" t="s">
        <v>37</v>
      </c>
      <c r="J25" s="25">
        <f t="shared" si="4"/>
        <v>1</v>
      </c>
      <c r="K25" s="26" t="s">
        <v>47</v>
      </c>
      <c r="L25" s="26" t="s">
        <v>7</v>
      </c>
      <c r="M25" s="70"/>
      <c r="N25" s="70"/>
      <c r="O25" s="37"/>
      <c r="P25" s="38"/>
      <c r="Q25" s="37"/>
      <c r="R25" s="37"/>
      <c r="S25" s="39"/>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68">
        <f t="shared" si="2"/>
        <v>0</v>
      </c>
      <c r="BB25" s="68">
        <f aca="true" t="shared" si="5" ref="BB25:BB36">BA25+SUM(N25:AZ25)</f>
        <v>0</v>
      </c>
      <c r="BC25" s="33" t="str">
        <f aca="true" t="shared" si="6" ref="BC25:BC34">SpellNumber(L25,BB25)</f>
        <v>INR Zero Only</v>
      </c>
      <c r="IE25" s="35">
        <v>1.02</v>
      </c>
      <c r="IF25" s="35" t="s">
        <v>39</v>
      </c>
      <c r="IG25" s="35" t="s">
        <v>40</v>
      </c>
      <c r="IH25" s="35">
        <v>213</v>
      </c>
      <c r="II25" s="35" t="s">
        <v>36</v>
      </c>
    </row>
    <row r="26" spans="1:243" s="34" customFormat="1" ht="30">
      <c r="A26" s="19">
        <v>1.17</v>
      </c>
      <c r="B26" s="83" t="s">
        <v>188</v>
      </c>
      <c r="C26" s="21" t="s">
        <v>64</v>
      </c>
      <c r="D26" s="94">
        <v>3</v>
      </c>
      <c r="E26" s="94" t="s">
        <v>301</v>
      </c>
      <c r="F26" s="95">
        <v>95000</v>
      </c>
      <c r="G26" s="36"/>
      <c r="H26" s="36"/>
      <c r="I26" s="22" t="s">
        <v>37</v>
      </c>
      <c r="J26" s="25">
        <f t="shared" si="4"/>
        <v>1</v>
      </c>
      <c r="K26" s="26" t="s">
        <v>47</v>
      </c>
      <c r="L26" s="26" t="s">
        <v>7</v>
      </c>
      <c r="M26" s="70"/>
      <c r="N26" s="70"/>
      <c r="O26" s="37"/>
      <c r="P26" s="38"/>
      <c r="Q26" s="37"/>
      <c r="R26" s="37"/>
      <c r="S26" s="39"/>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68">
        <f t="shared" si="2"/>
        <v>0</v>
      </c>
      <c r="BB26" s="68">
        <f t="shared" si="5"/>
        <v>0</v>
      </c>
      <c r="BC26" s="33" t="str">
        <f t="shared" si="6"/>
        <v>INR Zero Only</v>
      </c>
      <c r="IE26" s="35">
        <v>2</v>
      </c>
      <c r="IF26" s="35" t="s">
        <v>33</v>
      </c>
      <c r="IG26" s="35" t="s">
        <v>41</v>
      </c>
      <c r="IH26" s="35">
        <v>10</v>
      </c>
      <c r="II26" s="35" t="s">
        <v>36</v>
      </c>
    </row>
    <row r="27" spans="1:243" s="34" customFormat="1" ht="311.25" customHeight="1">
      <c r="A27" s="19">
        <v>1.18</v>
      </c>
      <c r="B27" s="73" t="s">
        <v>189</v>
      </c>
      <c r="C27" s="21" t="s">
        <v>65</v>
      </c>
      <c r="D27" s="94">
        <v>3</v>
      </c>
      <c r="E27" s="94" t="s">
        <v>301</v>
      </c>
      <c r="F27" s="95">
        <v>250000</v>
      </c>
      <c r="G27" s="36"/>
      <c r="H27" s="36"/>
      <c r="I27" s="22" t="s">
        <v>37</v>
      </c>
      <c r="J27" s="25">
        <f t="shared" si="4"/>
        <v>1</v>
      </c>
      <c r="K27" s="26" t="s">
        <v>47</v>
      </c>
      <c r="L27" s="26" t="s">
        <v>7</v>
      </c>
      <c r="M27" s="70"/>
      <c r="N27" s="70"/>
      <c r="O27" s="37"/>
      <c r="P27" s="38"/>
      <c r="Q27" s="37"/>
      <c r="R27" s="37"/>
      <c r="S27" s="39"/>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68">
        <f t="shared" si="2"/>
        <v>0</v>
      </c>
      <c r="BB27" s="68">
        <f t="shared" si="5"/>
        <v>0</v>
      </c>
      <c r="BC27" s="33" t="str">
        <f t="shared" si="6"/>
        <v>INR Zero Only</v>
      </c>
      <c r="IE27" s="35">
        <v>3</v>
      </c>
      <c r="IF27" s="35" t="s">
        <v>42</v>
      </c>
      <c r="IG27" s="35" t="s">
        <v>43</v>
      </c>
      <c r="IH27" s="35">
        <v>10</v>
      </c>
      <c r="II27" s="35" t="s">
        <v>36</v>
      </c>
    </row>
    <row r="28" spans="1:243" s="34" customFormat="1" ht="15">
      <c r="A28" s="19">
        <v>1.19</v>
      </c>
      <c r="B28" s="82" t="s">
        <v>190</v>
      </c>
      <c r="C28" s="21" t="s">
        <v>66</v>
      </c>
      <c r="D28" s="94">
        <v>300</v>
      </c>
      <c r="E28" s="94" t="s">
        <v>302</v>
      </c>
      <c r="F28" s="95">
        <v>185</v>
      </c>
      <c r="G28" s="36"/>
      <c r="H28" s="36"/>
      <c r="I28" s="22" t="s">
        <v>37</v>
      </c>
      <c r="J28" s="25">
        <f t="shared" si="4"/>
        <v>1</v>
      </c>
      <c r="K28" s="26" t="s">
        <v>47</v>
      </c>
      <c r="L28" s="26" t="s">
        <v>7</v>
      </c>
      <c r="M28" s="70"/>
      <c r="N28" s="70"/>
      <c r="O28" s="37"/>
      <c r="P28" s="38"/>
      <c r="Q28" s="37"/>
      <c r="R28" s="37"/>
      <c r="S28" s="39"/>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68">
        <f t="shared" si="2"/>
        <v>0</v>
      </c>
      <c r="BB28" s="68">
        <f t="shared" si="5"/>
        <v>0</v>
      </c>
      <c r="BC28" s="33" t="str">
        <f t="shared" si="6"/>
        <v>INR Zero Only</v>
      </c>
      <c r="IE28" s="35">
        <v>1.01</v>
      </c>
      <c r="IF28" s="35" t="s">
        <v>38</v>
      </c>
      <c r="IG28" s="35" t="s">
        <v>34</v>
      </c>
      <c r="IH28" s="35">
        <v>123.223</v>
      </c>
      <c r="II28" s="35" t="s">
        <v>36</v>
      </c>
    </row>
    <row r="29" spans="1:243" s="34" customFormat="1" ht="15">
      <c r="A29" s="19">
        <v>1.2</v>
      </c>
      <c r="B29" s="82" t="s">
        <v>191</v>
      </c>
      <c r="C29" s="21" t="s">
        <v>67</v>
      </c>
      <c r="D29" s="94">
        <v>800</v>
      </c>
      <c r="E29" s="94" t="s">
        <v>302</v>
      </c>
      <c r="F29" s="95">
        <v>195</v>
      </c>
      <c r="G29" s="36"/>
      <c r="H29" s="36"/>
      <c r="I29" s="22" t="s">
        <v>37</v>
      </c>
      <c r="J29" s="25">
        <f t="shared" si="4"/>
        <v>1</v>
      </c>
      <c r="K29" s="26" t="s">
        <v>47</v>
      </c>
      <c r="L29" s="26" t="s">
        <v>7</v>
      </c>
      <c r="M29" s="70"/>
      <c r="N29" s="70"/>
      <c r="O29" s="37"/>
      <c r="P29" s="38"/>
      <c r="Q29" s="37"/>
      <c r="R29" s="37"/>
      <c r="S29" s="39"/>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1"/>
      <c r="AV29" s="40"/>
      <c r="AW29" s="40"/>
      <c r="AX29" s="40"/>
      <c r="AY29" s="40"/>
      <c r="AZ29" s="40"/>
      <c r="BA29" s="68">
        <f t="shared" si="2"/>
        <v>0</v>
      </c>
      <c r="BB29" s="68">
        <f t="shared" si="5"/>
        <v>0</v>
      </c>
      <c r="BC29" s="33" t="str">
        <f t="shared" si="6"/>
        <v>INR Zero Only</v>
      </c>
      <c r="IE29" s="35">
        <v>1.02</v>
      </c>
      <c r="IF29" s="35" t="s">
        <v>39</v>
      </c>
      <c r="IG29" s="35" t="s">
        <v>40</v>
      </c>
      <c r="IH29" s="35">
        <v>213</v>
      </c>
      <c r="II29" s="35" t="s">
        <v>36</v>
      </c>
    </row>
    <row r="30" spans="1:243" s="34" customFormat="1" ht="243" customHeight="1">
      <c r="A30" s="19">
        <v>1.21</v>
      </c>
      <c r="B30" s="84" t="s">
        <v>192</v>
      </c>
      <c r="C30" s="21" t="s">
        <v>68</v>
      </c>
      <c r="D30" s="94">
        <v>1</v>
      </c>
      <c r="E30" s="94" t="s">
        <v>303</v>
      </c>
      <c r="F30" s="95">
        <v>1850000</v>
      </c>
      <c r="G30" s="36"/>
      <c r="H30" s="36"/>
      <c r="I30" s="22" t="s">
        <v>37</v>
      </c>
      <c r="J30" s="25">
        <f t="shared" si="4"/>
        <v>1</v>
      </c>
      <c r="K30" s="26" t="s">
        <v>47</v>
      </c>
      <c r="L30" s="26" t="s">
        <v>7</v>
      </c>
      <c r="M30" s="70"/>
      <c r="N30" s="70"/>
      <c r="O30" s="37"/>
      <c r="P30" s="38"/>
      <c r="Q30" s="37"/>
      <c r="R30" s="37"/>
      <c r="S30" s="39"/>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68">
        <f t="shared" si="2"/>
        <v>0</v>
      </c>
      <c r="BB30" s="68">
        <f t="shared" si="5"/>
        <v>0</v>
      </c>
      <c r="BC30" s="33" t="str">
        <f t="shared" si="6"/>
        <v>INR Zero Only</v>
      </c>
      <c r="IE30" s="35">
        <v>2</v>
      </c>
      <c r="IF30" s="35" t="s">
        <v>33</v>
      </c>
      <c r="IG30" s="35" t="s">
        <v>41</v>
      </c>
      <c r="IH30" s="35">
        <v>10</v>
      </c>
      <c r="II30" s="35" t="s">
        <v>36</v>
      </c>
    </row>
    <row r="31" spans="1:243" s="34" customFormat="1" ht="15">
      <c r="A31" s="19">
        <v>1.22</v>
      </c>
      <c r="B31" s="86" t="s">
        <v>193</v>
      </c>
      <c r="C31" s="21" t="s">
        <v>69</v>
      </c>
      <c r="D31" s="94">
        <v>1</v>
      </c>
      <c r="E31" s="94" t="s">
        <v>304</v>
      </c>
      <c r="F31" s="95">
        <v>650000</v>
      </c>
      <c r="G31" s="36"/>
      <c r="H31" s="36"/>
      <c r="I31" s="22" t="s">
        <v>37</v>
      </c>
      <c r="J31" s="25">
        <f t="shared" si="4"/>
        <v>1</v>
      </c>
      <c r="K31" s="26" t="s">
        <v>47</v>
      </c>
      <c r="L31" s="26" t="s">
        <v>7</v>
      </c>
      <c r="M31" s="70"/>
      <c r="N31" s="70"/>
      <c r="O31" s="37"/>
      <c r="P31" s="38"/>
      <c r="Q31" s="37"/>
      <c r="R31" s="37"/>
      <c r="S31" s="39"/>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68">
        <f t="shared" si="2"/>
        <v>0</v>
      </c>
      <c r="BB31" s="68">
        <f t="shared" si="5"/>
        <v>0</v>
      </c>
      <c r="BC31" s="33" t="str">
        <f t="shared" si="6"/>
        <v>INR Zero Only</v>
      </c>
      <c r="IE31" s="35">
        <v>3</v>
      </c>
      <c r="IF31" s="35" t="s">
        <v>42</v>
      </c>
      <c r="IG31" s="35" t="s">
        <v>43</v>
      </c>
      <c r="IH31" s="35">
        <v>10</v>
      </c>
      <c r="II31" s="35" t="s">
        <v>36</v>
      </c>
    </row>
    <row r="32" spans="1:243" s="34" customFormat="1" ht="116.25" customHeight="1">
      <c r="A32" s="19">
        <v>1.23</v>
      </c>
      <c r="B32" s="83" t="s">
        <v>194</v>
      </c>
      <c r="C32" s="21" t="s">
        <v>70</v>
      </c>
      <c r="D32" s="94">
        <v>12</v>
      </c>
      <c r="E32" s="94" t="s">
        <v>301</v>
      </c>
      <c r="F32" s="95">
        <v>315000</v>
      </c>
      <c r="G32" s="36"/>
      <c r="H32" s="36"/>
      <c r="I32" s="22" t="s">
        <v>37</v>
      </c>
      <c r="J32" s="25">
        <f t="shared" si="4"/>
        <v>1</v>
      </c>
      <c r="K32" s="26" t="s">
        <v>47</v>
      </c>
      <c r="L32" s="26" t="s">
        <v>7</v>
      </c>
      <c r="M32" s="70"/>
      <c r="N32" s="70"/>
      <c r="O32" s="37"/>
      <c r="P32" s="38"/>
      <c r="Q32" s="37"/>
      <c r="R32" s="37"/>
      <c r="S32" s="39"/>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68">
        <f t="shared" si="2"/>
        <v>0</v>
      </c>
      <c r="BB32" s="68">
        <f t="shared" si="5"/>
        <v>0</v>
      </c>
      <c r="BC32" s="33" t="str">
        <f t="shared" si="6"/>
        <v>INR Zero Only</v>
      </c>
      <c r="IE32" s="35">
        <v>1.01</v>
      </c>
      <c r="IF32" s="35" t="s">
        <v>38</v>
      </c>
      <c r="IG32" s="35" t="s">
        <v>34</v>
      </c>
      <c r="IH32" s="35">
        <v>123.223</v>
      </c>
      <c r="II32" s="35" t="s">
        <v>36</v>
      </c>
    </row>
    <row r="33" spans="1:243" s="34" customFormat="1" ht="45">
      <c r="A33" s="19">
        <v>1.24</v>
      </c>
      <c r="B33" s="87" t="s">
        <v>195</v>
      </c>
      <c r="C33" s="21" t="s">
        <v>71</v>
      </c>
      <c r="D33" s="94">
        <v>12</v>
      </c>
      <c r="E33" s="94" t="s">
        <v>301</v>
      </c>
      <c r="F33" s="95">
        <v>175000</v>
      </c>
      <c r="G33" s="36"/>
      <c r="H33" s="36"/>
      <c r="I33" s="22" t="s">
        <v>37</v>
      </c>
      <c r="J33" s="25">
        <f t="shared" si="4"/>
        <v>1</v>
      </c>
      <c r="K33" s="26" t="s">
        <v>47</v>
      </c>
      <c r="L33" s="26" t="s">
        <v>7</v>
      </c>
      <c r="M33" s="70"/>
      <c r="N33" s="70"/>
      <c r="O33" s="37"/>
      <c r="P33" s="38"/>
      <c r="Q33" s="37"/>
      <c r="R33" s="37"/>
      <c r="S33" s="39"/>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68">
        <f t="shared" si="2"/>
        <v>0</v>
      </c>
      <c r="BB33" s="68">
        <f t="shared" si="5"/>
        <v>0</v>
      </c>
      <c r="BC33" s="33" t="str">
        <f t="shared" si="6"/>
        <v>INR Zero Only</v>
      </c>
      <c r="IE33" s="35">
        <v>1.02</v>
      </c>
      <c r="IF33" s="35" t="s">
        <v>39</v>
      </c>
      <c r="IG33" s="35" t="s">
        <v>40</v>
      </c>
      <c r="IH33" s="35">
        <v>213</v>
      </c>
      <c r="II33" s="35" t="s">
        <v>36</v>
      </c>
    </row>
    <row r="34" spans="1:243" s="34" customFormat="1" ht="92.25" customHeight="1">
      <c r="A34" s="19">
        <v>1.25</v>
      </c>
      <c r="B34" s="83" t="s">
        <v>196</v>
      </c>
      <c r="C34" s="21" t="s">
        <v>72</v>
      </c>
      <c r="D34" s="94">
        <v>33</v>
      </c>
      <c r="E34" s="94" t="s">
        <v>301</v>
      </c>
      <c r="F34" s="95">
        <v>45000</v>
      </c>
      <c r="G34" s="36"/>
      <c r="H34" s="36"/>
      <c r="I34" s="22" t="s">
        <v>37</v>
      </c>
      <c r="J34" s="25">
        <f t="shared" si="4"/>
        <v>1</v>
      </c>
      <c r="K34" s="26" t="s">
        <v>47</v>
      </c>
      <c r="L34" s="26" t="s">
        <v>7</v>
      </c>
      <c r="M34" s="70"/>
      <c r="N34" s="70"/>
      <c r="O34" s="37"/>
      <c r="P34" s="38"/>
      <c r="Q34" s="37"/>
      <c r="R34" s="37"/>
      <c r="S34" s="39"/>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68">
        <f t="shared" si="2"/>
        <v>0</v>
      </c>
      <c r="BB34" s="68">
        <f t="shared" si="5"/>
        <v>0</v>
      </c>
      <c r="BC34" s="33" t="str">
        <f t="shared" si="6"/>
        <v>INR Zero Only</v>
      </c>
      <c r="IE34" s="35">
        <v>2</v>
      </c>
      <c r="IF34" s="35" t="s">
        <v>33</v>
      </c>
      <c r="IG34" s="35" t="s">
        <v>41</v>
      </c>
      <c r="IH34" s="35">
        <v>10</v>
      </c>
      <c r="II34" s="35" t="s">
        <v>36</v>
      </c>
    </row>
    <row r="35" spans="1:243" s="34" customFormat="1" ht="154.5" customHeight="1">
      <c r="A35" s="19">
        <v>1.26</v>
      </c>
      <c r="B35" s="87" t="s">
        <v>197</v>
      </c>
      <c r="C35" s="21" t="s">
        <v>73</v>
      </c>
      <c r="D35" s="94">
        <v>16</v>
      </c>
      <c r="E35" s="94" t="s">
        <v>301</v>
      </c>
      <c r="F35" s="95">
        <v>55000</v>
      </c>
      <c r="G35" s="36"/>
      <c r="H35" s="36"/>
      <c r="I35" s="22" t="s">
        <v>37</v>
      </c>
      <c r="J35" s="25">
        <f>IF(I35="Less(-)",-1,1)</f>
        <v>1</v>
      </c>
      <c r="K35" s="26" t="s">
        <v>47</v>
      </c>
      <c r="L35" s="26" t="s">
        <v>7</v>
      </c>
      <c r="M35" s="70"/>
      <c r="N35" s="70"/>
      <c r="O35" s="37"/>
      <c r="P35" s="38"/>
      <c r="Q35" s="37"/>
      <c r="R35" s="37"/>
      <c r="S35" s="39"/>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68">
        <f t="shared" si="2"/>
        <v>0</v>
      </c>
      <c r="BB35" s="68">
        <f t="shared" si="5"/>
        <v>0</v>
      </c>
      <c r="BC35" s="33" t="str">
        <f>SpellNumber(L35,BB35)</f>
        <v>INR Zero Only</v>
      </c>
      <c r="IE35" s="35">
        <v>1.01</v>
      </c>
      <c r="IF35" s="35" t="s">
        <v>38</v>
      </c>
      <c r="IG35" s="35" t="s">
        <v>34</v>
      </c>
      <c r="IH35" s="35">
        <v>123.223</v>
      </c>
      <c r="II35" s="35" t="s">
        <v>36</v>
      </c>
    </row>
    <row r="36" spans="1:243" s="34" customFormat="1" ht="135" customHeight="1">
      <c r="A36" s="19">
        <v>1.27</v>
      </c>
      <c r="B36" s="87" t="s">
        <v>198</v>
      </c>
      <c r="C36" s="21" t="s">
        <v>74</v>
      </c>
      <c r="D36" s="94">
        <v>60</v>
      </c>
      <c r="E36" s="94" t="s">
        <v>301</v>
      </c>
      <c r="F36" s="95">
        <v>25000</v>
      </c>
      <c r="G36" s="36"/>
      <c r="H36" s="36"/>
      <c r="I36" s="22" t="s">
        <v>37</v>
      </c>
      <c r="J36" s="25">
        <f>IF(I36="Less(-)",-1,1)</f>
        <v>1</v>
      </c>
      <c r="K36" s="26" t="s">
        <v>47</v>
      </c>
      <c r="L36" s="26" t="s">
        <v>7</v>
      </c>
      <c r="M36" s="70"/>
      <c r="N36" s="70"/>
      <c r="O36" s="37"/>
      <c r="P36" s="38"/>
      <c r="Q36" s="37"/>
      <c r="R36" s="37"/>
      <c r="S36" s="39"/>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68">
        <f t="shared" si="2"/>
        <v>0</v>
      </c>
      <c r="BB36" s="68">
        <f t="shared" si="5"/>
        <v>0</v>
      </c>
      <c r="BC36" s="33" t="str">
        <f>SpellNumber(L36,BB36)</f>
        <v>INR Zero Only</v>
      </c>
      <c r="IE36" s="35">
        <v>1.02</v>
      </c>
      <c r="IF36" s="35" t="s">
        <v>39</v>
      </c>
      <c r="IG36" s="35" t="s">
        <v>40</v>
      </c>
      <c r="IH36" s="35">
        <v>213</v>
      </c>
      <c r="II36" s="35" t="s">
        <v>36</v>
      </c>
    </row>
    <row r="37" spans="1:243" s="34" customFormat="1" ht="125.25" customHeight="1">
      <c r="A37" s="19">
        <v>1.28</v>
      </c>
      <c r="B37" s="87" t="s">
        <v>199</v>
      </c>
      <c r="C37" s="21" t="s">
        <v>75</v>
      </c>
      <c r="D37" s="94">
        <v>30</v>
      </c>
      <c r="E37" s="94" t="s">
        <v>301</v>
      </c>
      <c r="F37" s="95">
        <v>48000</v>
      </c>
      <c r="G37" s="36"/>
      <c r="H37" s="24"/>
      <c r="I37" s="22" t="s">
        <v>37</v>
      </c>
      <c r="J37" s="25">
        <f aca="true" t="shared" si="7" ref="J37:J47">IF(I37="Less(-)",-1,1)</f>
        <v>1</v>
      </c>
      <c r="K37" s="26" t="s">
        <v>47</v>
      </c>
      <c r="L37" s="26" t="s">
        <v>7</v>
      </c>
      <c r="M37" s="70"/>
      <c r="N37" s="70"/>
      <c r="O37" s="37"/>
      <c r="P37" s="38"/>
      <c r="Q37" s="37"/>
      <c r="R37" s="37"/>
      <c r="S37" s="39"/>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68">
        <f t="shared" si="2"/>
        <v>0</v>
      </c>
      <c r="BB37" s="68">
        <f>BA37+SUM(N37:AZ37)</f>
        <v>0</v>
      </c>
      <c r="BC37" s="33" t="str">
        <f>SpellNumber(L37,BB37)</f>
        <v>INR Zero Only</v>
      </c>
      <c r="IE37" s="35">
        <v>1.01</v>
      </c>
      <c r="IF37" s="35" t="s">
        <v>38</v>
      </c>
      <c r="IG37" s="35" t="s">
        <v>34</v>
      </c>
      <c r="IH37" s="35">
        <v>123.223</v>
      </c>
      <c r="II37" s="35" t="s">
        <v>36</v>
      </c>
    </row>
    <row r="38" spans="1:243" s="34" customFormat="1" ht="15">
      <c r="A38" s="19">
        <v>1.29</v>
      </c>
      <c r="B38" s="88" t="s">
        <v>200</v>
      </c>
      <c r="C38" s="21" t="s">
        <v>76</v>
      </c>
      <c r="D38" s="94">
        <v>1000</v>
      </c>
      <c r="E38" s="94" t="s">
        <v>302</v>
      </c>
      <c r="F38" s="95">
        <v>225</v>
      </c>
      <c r="G38" s="36"/>
      <c r="H38" s="36"/>
      <c r="I38" s="22" t="s">
        <v>37</v>
      </c>
      <c r="J38" s="25">
        <f t="shared" si="7"/>
        <v>1</v>
      </c>
      <c r="K38" s="26" t="s">
        <v>47</v>
      </c>
      <c r="L38" s="26" t="s">
        <v>7</v>
      </c>
      <c r="M38" s="70"/>
      <c r="N38" s="70"/>
      <c r="O38" s="37"/>
      <c r="P38" s="38"/>
      <c r="Q38" s="37"/>
      <c r="R38" s="37"/>
      <c r="S38" s="39"/>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68">
        <f t="shared" si="2"/>
        <v>0</v>
      </c>
      <c r="BB38" s="68">
        <f aca="true" t="shared" si="8" ref="BB38:BB50">BA38+SUM(N38:AZ38)</f>
        <v>0</v>
      </c>
      <c r="BC38" s="33" t="str">
        <f aca="true" t="shared" si="9" ref="BC38:BC47">SpellNumber(L38,BB38)</f>
        <v>INR Zero Only</v>
      </c>
      <c r="IE38" s="35">
        <v>1.02</v>
      </c>
      <c r="IF38" s="35" t="s">
        <v>39</v>
      </c>
      <c r="IG38" s="35" t="s">
        <v>40</v>
      </c>
      <c r="IH38" s="35">
        <v>213</v>
      </c>
      <c r="II38" s="35" t="s">
        <v>36</v>
      </c>
    </row>
    <row r="39" spans="1:243" s="34" customFormat="1" ht="15">
      <c r="A39" s="19">
        <v>1.3</v>
      </c>
      <c r="B39" s="82" t="s">
        <v>201</v>
      </c>
      <c r="C39" s="21" t="s">
        <v>77</v>
      </c>
      <c r="D39" s="94">
        <v>1500</v>
      </c>
      <c r="E39" s="94" t="s">
        <v>302</v>
      </c>
      <c r="F39" s="95">
        <v>115</v>
      </c>
      <c r="G39" s="36"/>
      <c r="H39" s="36"/>
      <c r="I39" s="22" t="s">
        <v>37</v>
      </c>
      <c r="J39" s="25">
        <f t="shared" si="7"/>
        <v>1</v>
      </c>
      <c r="K39" s="26" t="s">
        <v>47</v>
      </c>
      <c r="L39" s="26" t="s">
        <v>7</v>
      </c>
      <c r="M39" s="70"/>
      <c r="N39" s="70"/>
      <c r="O39" s="37"/>
      <c r="P39" s="38"/>
      <c r="Q39" s="37"/>
      <c r="R39" s="37"/>
      <c r="S39" s="39"/>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68">
        <f t="shared" si="2"/>
        <v>0</v>
      </c>
      <c r="BB39" s="68">
        <f t="shared" si="8"/>
        <v>0</v>
      </c>
      <c r="BC39" s="33" t="str">
        <f t="shared" si="9"/>
        <v>INR Zero Only</v>
      </c>
      <c r="IE39" s="35">
        <v>2</v>
      </c>
      <c r="IF39" s="35" t="s">
        <v>33</v>
      </c>
      <c r="IG39" s="35" t="s">
        <v>41</v>
      </c>
      <c r="IH39" s="35">
        <v>10</v>
      </c>
      <c r="II39" s="35" t="s">
        <v>36</v>
      </c>
    </row>
    <row r="40" spans="1:243" s="34" customFormat="1" ht="25.5" customHeight="1">
      <c r="A40" s="19">
        <v>1.31</v>
      </c>
      <c r="B40" s="82" t="s">
        <v>190</v>
      </c>
      <c r="C40" s="21" t="s">
        <v>78</v>
      </c>
      <c r="D40" s="94">
        <v>1000</v>
      </c>
      <c r="E40" s="94" t="s">
        <v>302</v>
      </c>
      <c r="F40" s="95">
        <v>250</v>
      </c>
      <c r="G40" s="36"/>
      <c r="H40" s="36"/>
      <c r="I40" s="22" t="s">
        <v>37</v>
      </c>
      <c r="J40" s="25">
        <f t="shared" si="7"/>
        <v>1</v>
      </c>
      <c r="K40" s="26" t="s">
        <v>47</v>
      </c>
      <c r="L40" s="26" t="s">
        <v>7</v>
      </c>
      <c r="M40" s="70"/>
      <c r="N40" s="70"/>
      <c r="O40" s="37"/>
      <c r="P40" s="38"/>
      <c r="Q40" s="37"/>
      <c r="R40" s="37"/>
      <c r="S40" s="39"/>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68">
        <f t="shared" si="2"/>
        <v>0</v>
      </c>
      <c r="BB40" s="68">
        <f t="shared" si="8"/>
        <v>0</v>
      </c>
      <c r="BC40" s="33" t="str">
        <f t="shared" si="9"/>
        <v>INR Zero Only</v>
      </c>
      <c r="IE40" s="35">
        <v>3</v>
      </c>
      <c r="IF40" s="35" t="s">
        <v>42</v>
      </c>
      <c r="IG40" s="35" t="s">
        <v>43</v>
      </c>
      <c r="IH40" s="35">
        <v>10</v>
      </c>
      <c r="II40" s="35" t="s">
        <v>36</v>
      </c>
    </row>
    <row r="41" spans="1:243" s="34" customFormat="1" ht="106.5" customHeight="1">
      <c r="A41" s="19">
        <v>1.32</v>
      </c>
      <c r="B41" s="84" t="s">
        <v>202</v>
      </c>
      <c r="C41" s="21" t="s">
        <v>79</v>
      </c>
      <c r="D41" s="94">
        <v>4</v>
      </c>
      <c r="E41" s="94" t="s">
        <v>301</v>
      </c>
      <c r="F41" s="95">
        <v>75000</v>
      </c>
      <c r="G41" s="36"/>
      <c r="H41" s="36"/>
      <c r="I41" s="22" t="s">
        <v>37</v>
      </c>
      <c r="J41" s="25">
        <f t="shared" si="7"/>
        <v>1</v>
      </c>
      <c r="K41" s="26" t="s">
        <v>47</v>
      </c>
      <c r="L41" s="26" t="s">
        <v>7</v>
      </c>
      <c r="M41" s="70"/>
      <c r="N41" s="70"/>
      <c r="O41" s="37"/>
      <c r="P41" s="38"/>
      <c r="Q41" s="37"/>
      <c r="R41" s="37"/>
      <c r="S41" s="39"/>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68">
        <f t="shared" si="2"/>
        <v>0</v>
      </c>
      <c r="BB41" s="68">
        <f t="shared" si="8"/>
        <v>0</v>
      </c>
      <c r="BC41" s="33" t="str">
        <f t="shared" si="9"/>
        <v>INR Zero Only</v>
      </c>
      <c r="IE41" s="35">
        <v>1.01</v>
      </c>
      <c r="IF41" s="35" t="s">
        <v>38</v>
      </c>
      <c r="IG41" s="35" t="s">
        <v>34</v>
      </c>
      <c r="IH41" s="35">
        <v>123.223</v>
      </c>
      <c r="II41" s="35" t="s">
        <v>36</v>
      </c>
    </row>
    <row r="42" spans="1:243" s="34" customFormat="1" ht="15">
      <c r="A42" s="19">
        <v>1.33</v>
      </c>
      <c r="B42" s="83" t="s">
        <v>203</v>
      </c>
      <c r="C42" s="21" t="s">
        <v>80</v>
      </c>
      <c r="D42" s="94">
        <v>1</v>
      </c>
      <c r="E42" s="94" t="s">
        <v>303</v>
      </c>
      <c r="F42" s="95">
        <v>185000</v>
      </c>
      <c r="G42" s="36"/>
      <c r="H42" s="36"/>
      <c r="I42" s="22" t="s">
        <v>37</v>
      </c>
      <c r="J42" s="25">
        <f t="shared" si="7"/>
        <v>1</v>
      </c>
      <c r="K42" s="26" t="s">
        <v>47</v>
      </c>
      <c r="L42" s="26" t="s">
        <v>7</v>
      </c>
      <c r="M42" s="70"/>
      <c r="N42" s="70"/>
      <c r="O42" s="37"/>
      <c r="P42" s="38"/>
      <c r="Q42" s="37"/>
      <c r="R42" s="37"/>
      <c r="S42" s="39"/>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1"/>
      <c r="AV42" s="40"/>
      <c r="AW42" s="40"/>
      <c r="AX42" s="40"/>
      <c r="AY42" s="40"/>
      <c r="AZ42" s="40"/>
      <c r="BA42" s="68">
        <f t="shared" si="2"/>
        <v>0</v>
      </c>
      <c r="BB42" s="68">
        <f t="shared" si="8"/>
        <v>0</v>
      </c>
      <c r="BC42" s="33" t="str">
        <f t="shared" si="9"/>
        <v>INR Zero Only</v>
      </c>
      <c r="IE42" s="35">
        <v>1.02</v>
      </c>
      <c r="IF42" s="35" t="s">
        <v>39</v>
      </c>
      <c r="IG42" s="35" t="s">
        <v>40</v>
      </c>
      <c r="IH42" s="35">
        <v>213</v>
      </c>
      <c r="II42" s="35" t="s">
        <v>36</v>
      </c>
    </row>
    <row r="43" spans="1:243" s="34" customFormat="1" ht="15">
      <c r="A43" s="19">
        <v>1.34</v>
      </c>
      <c r="B43" s="82" t="s">
        <v>204</v>
      </c>
      <c r="C43" s="21" t="s">
        <v>81</v>
      </c>
      <c r="D43" s="94">
        <v>100</v>
      </c>
      <c r="E43" s="94" t="s">
        <v>305</v>
      </c>
      <c r="F43" s="95">
        <v>1500</v>
      </c>
      <c r="G43" s="36"/>
      <c r="H43" s="36"/>
      <c r="I43" s="22" t="s">
        <v>37</v>
      </c>
      <c r="J43" s="25">
        <f t="shared" si="7"/>
        <v>1</v>
      </c>
      <c r="K43" s="26" t="s">
        <v>47</v>
      </c>
      <c r="L43" s="26" t="s">
        <v>7</v>
      </c>
      <c r="M43" s="70"/>
      <c r="N43" s="70"/>
      <c r="O43" s="37"/>
      <c r="P43" s="38"/>
      <c r="Q43" s="37"/>
      <c r="R43" s="37"/>
      <c r="S43" s="39"/>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68">
        <f t="shared" si="2"/>
        <v>0</v>
      </c>
      <c r="BB43" s="68">
        <f t="shared" si="8"/>
        <v>0</v>
      </c>
      <c r="BC43" s="33" t="str">
        <f t="shared" si="9"/>
        <v>INR Zero Only</v>
      </c>
      <c r="IE43" s="35">
        <v>2</v>
      </c>
      <c r="IF43" s="35" t="s">
        <v>33</v>
      </c>
      <c r="IG43" s="35" t="s">
        <v>41</v>
      </c>
      <c r="IH43" s="35">
        <v>10</v>
      </c>
      <c r="II43" s="35" t="s">
        <v>36</v>
      </c>
    </row>
    <row r="44" spans="1:243" s="34" customFormat="1" ht="15">
      <c r="A44" s="19">
        <v>1.35</v>
      </c>
      <c r="B44" s="82" t="s">
        <v>205</v>
      </c>
      <c r="C44" s="21" t="s">
        <v>82</v>
      </c>
      <c r="D44" s="94">
        <v>1</v>
      </c>
      <c r="E44" s="94" t="s">
        <v>304</v>
      </c>
      <c r="F44" s="95">
        <v>500000</v>
      </c>
      <c r="G44" s="36"/>
      <c r="H44" s="36"/>
      <c r="I44" s="22" t="s">
        <v>37</v>
      </c>
      <c r="J44" s="25">
        <f t="shared" si="7"/>
        <v>1</v>
      </c>
      <c r="K44" s="26" t="s">
        <v>47</v>
      </c>
      <c r="L44" s="26" t="s">
        <v>7</v>
      </c>
      <c r="M44" s="70"/>
      <c r="N44" s="70"/>
      <c r="O44" s="37"/>
      <c r="P44" s="38"/>
      <c r="Q44" s="37"/>
      <c r="R44" s="37"/>
      <c r="S44" s="39"/>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68">
        <f t="shared" si="2"/>
        <v>0</v>
      </c>
      <c r="BB44" s="68">
        <f t="shared" si="8"/>
        <v>0</v>
      </c>
      <c r="BC44" s="33" t="str">
        <f t="shared" si="9"/>
        <v>INR Zero Only</v>
      </c>
      <c r="IE44" s="35">
        <v>3</v>
      </c>
      <c r="IF44" s="35" t="s">
        <v>42</v>
      </c>
      <c r="IG44" s="35" t="s">
        <v>43</v>
      </c>
      <c r="IH44" s="35">
        <v>10</v>
      </c>
      <c r="II44" s="35" t="s">
        <v>36</v>
      </c>
    </row>
    <row r="45" spans="1:243" s="34" customFormat="1" ht="328.5" customHeight="1">
      <c r="A45" s="19">
        <v>1.36</v>
      </c>
      <c r="B45" s="83" t="s">
        <v>206</v>
      </c>
      <c r="C45" s="21" t="s">
        <v>83</v>
      </c>
      <c r="D45" s="94">
        <v>6</v>
      </c>
      <c r="E45" s="94" t="s">
        <v>301</v>
      </c>
      <c r="F45" s="95">
        <v>250000</v>
      </c>
      <c r="G45" s="36"/>
      <c r="H45" s="36"/>
      <c r="I45" s="22" t="s">
        <v>37</v>
      </c>
      <c r="J45" s="25">
        <f t="shared" si="7"/>
        <v>1</v>
      </c>
      <c r="K45" s="26" t="s">
        <v>47</v>
      </c>
      <c r="L45" s="26" t="s">
        <v>7</v>
      </c>
      <c r="M45" s="70"/>
      <c r="N45" s="70"/>
      <c r="O45" s="37"/>
      <c r="P45" s="38"/>
      <c r="Q45" s="37"/>
      <c r="R45" s="37"/>
      <c r="S45" s="39"/>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68">
        <f t="shared" si="2"/>
        <v>0</v>
      </c>
      <c r="BB45" s="68">
        <f t="shared" si="8"/>
        <v>0</v>
      </c>
      <c r="BC45" s="33" t="str">
        <f t="shared" si="9"/>
        <v>INR Zero Only</v>
      </c>
      <c r="IE45" s="35">
        <v>1.01</v>
      </c>
      <c r="IF45" s="35" t="s">
        <v>38</v>
      </c>
      <c r="IG45" s="35" t="s">
        <v>34</v>
      </c>
      <c r="IH45" s="35">
        <v>123.223</v>
      </c>
      <c r="II45" s="35" t="s">
        <v>36</v>
      </c>
    </row>
    <row r="46" spans="1:243" s="34" customFormat="1" ht="234" customHeight="1">
      <c r="A46" s="19">
        <v>1.37</v>
      </c>
      <c r="B46" s="83" t="s">
        <v>207</v>
      </c>
      <c r="C46" s="21" t="s">
        <v>84</v>
      </c>
      <c r="D46" s="94">
        <v>2</v>
      </c>
      <c r="E46" s="94" t="s">
        <v>301</v>
      </c>
      <c r="F46" s="95">
        <v>275000</v>
      </c>
      <c r="G46" s="36"/>
      <c r="H46" s="36"/>
      <c r="I46" s="22" t="s">
        <v>37</v>
      </c>
      <c r="J46" s="25">
        <f t="shared" si="7"/>
        <v>1</v>
      </c>
      <c r="K46" s="26" t="s">
        <v>47</v>
      </c>
      <c r="L46" s="26" t="s">
        <v>7</v>
      </c>
      <c r="M46" s="70"/>
      <c r="N46" s="70"/>
      <c r="O46" s="37"/>
      <c r="P46" s="38"/>
      <c r="Q46" s="37"/>
      <c r="R46" s="37"/>
      <c r="S46" s="39"/>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68">
        <f t="shared" si="2"/>
        <v>0</v>
      </c>
      <c r="BB46" s="68">
        <f t="shared" si="8"/>
        <v>0</v>
      </c>
      <c r="BC46" s="33" t="str">
        <f t="shared" si="9"/>
        <v>INR Zero Only</v>
      </c>
      <c r="IE46" s="35">
        <v>1.02</v>
      </c>
      <c r="IF46" s="35" t="s">
        <v>39</v>
      </c>
      <c r="IG46" s="35" t="s">
        <v>40</v>
      </c>
      <c r="IH46" s="35">
        <v>213</v>
      </c>
      <c r="II46" s="35" t="s">
        <v>36</v>
      </c>
    </row>
    <row r="47" spans="1:243" s="34" customFormat="1" ht="344.25" customHeight="1">
      <c r="A47" s="19">
        <v>1.38</v>
      </c>
      <c r="B47" s="83" t="s">
        <v>208</v>
      </c>
      <c r="C47" s="21" t="s">
        <v>85</v>
      </c>
      <c r="D47" s="94">
        <v>10</v>
      </c>
      <c r="E47" s="94" t="s">
        <v>301</v>
      </c>
      <c r="F47" s="95">
        <v>125000</v>
      </c>
      <c r="G47" s="36"/>
      <c r="H47" s="36"/>
      <c r="I47" s="22" t="s">
        <v>37</v>
      </c>
      <c r="J47" s="25">
        <f t="shared" si="7"/>
        <v>1</v>
      </c>
      <c r="K47" s="26" t="s">
        <v>47</v>
      </c>
      <c r="L47" s="26" t="s">
        <v>7</v>
      </c>
      <c r="M47" s="70"/>
      <c r="N47" s="70"/>
      <c r="O47" s="37"/>
      <c r="P47" s="38"/>
      <c r="Q47" s="37"/>
      <c r="R47" s="37"/>
      <c r="S47" s="39"/>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68">
        <f t="shared" si="2"/>
        <v>0</v>
      </c>
      <c r="BB47" s="68">
        <f t="shared" si="8"/>
        <v>0</v>
      </c>
      <c r="BC47" s="33" t="str">
        <f t="shared" si="9"/>
        <v>INR Zero Only</v>
      </c>
      <c r="IE47" s="35">
        <v>2</v>
      </c>
      <c r="IF47" s="35" t="s">
        <v>33</v>
      </c>
      <c r="IG47" s="35" t="s">
        <v>41</v>
      </c>
      <c r="IH47" s="35">
        <v>10</v>
      </c>
      <c r="II47" s="35" t="s">
        <v>36</v>
      </c>
    </row>
    <row r="48" spans="1:243" s="34" customFormat="1" ht="193.5" customHeight="1">
      <c r="A48" s="19">
        <v>1.39</v>
      </c>
      <c r="B48" s="83" t="s">
        <v>209</v>
      </c>
      <c r="C48" s="21" t="s">
        <v>86</v>
      </c>
      <c r="D48" s="94">
        <v>2</v>
      </c>
      <c r="E48" s="94" t="s">
        <v>301</v>
      </c>
      <c r="F48" s="95">
        <v>21500</v>
      </c>
      <c r="G48" s="36"/>
      <c r="H48" s="36"/>
      <c r="I48" s="22" t="s">
        <v>37</v>
      </c>
      <c r="J48" s="25">
        <f>IF(I48="Less(-)",-1,1)</f>
        <v>1</v>
      </c>
      <c r="K48" s="26" t="s">
        <v>47</v>
      </c>
      <c r="L48" s="26" t="s">
        <v>7</v>
      </c>
      <c r="M48" s="70"/>
      <c r="N48" s="70"/>
      <c r="O48" s="37"/>
      <c r="P48" s="38"/>
      <c r="Q48" s="37"/>
      <c r="R48" s="37"/>
      <c r="S48" s="39"/>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68">
        <f t="shared" si="2"/>
        <v>0</v>
      </c>
      <c r="BB48" s="68">
        <f t="shared" si="8"/>
        <v>0</v>
      </c>
      <c r="BC48" s="33" t="str">
        <f>SpellNumber(L48,BB48)</f>
        <v>INR Zero Only</v>
      </c>
      <c r="IE48" s="35">
        <v>1.01</v>
      </c>
      <c r="IF48" s="35" t="s">
        <v>38</v>
      </c>
      <c r="IG48" s="35" t="s">
        <v>34</v>
      </c>
      <c r="IH48" s="35">
        <v>123.223</v>
      </c>
      <c r="II48" s="35" t="s">
        <v>36</v>
      </c>
    </row>
    <row r="49" spans="1:243" s="34" customFormat="1" ht="152.25" customHeight="1">
      <c r="A49" s="19">
        <v>1.4</v>
      </c>
      <c r="B49" s="84" t="s">
        <v>210</v>
      </c>
      <c r="C49" s="21" t="s">
        <v>87</v>
      </c>
      <c r="D49" s="94">
        <v>1</v>
      </c>
      <c r="E49" s="94" t="s">
        <v>301</v>
      </c>
      <c r="F49" s="95">
        <v>245000</v>
      </c>
      <c r="G49" s="36"/>
      <c r="H49" s="36"/>
      <c r="I49" s="22" t="s">
        <v>37</v>
      </c>
      <c r="J49" s="25">
        <f>IF(I49="Less(-)",-1,1)</f>
        <v>1</v>
      </c>
      <c r="K49" s="26" t="s">
        <v>47</v>
      </c>
      <c r="L49" s="26" t="s">
        <v>7</v>
      </c>
      <c r="M49" s="70"/>
      <c r="N49" s="70"/>
      <c r="O49" s="37"/>
      <c r="P49" s="38"/>
      <c r="Q49" s="37"/>
      <c r="R49" s="37"/>
      <c r="S49" s="39"/>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68">
        <f t="shared" si="2"/>
        <v>0</v>
      </c>
      <c r="BB49" s="68">
        <f t="shared" si="8"/>
        <v>0</v>
      </c>
      <c r="BC49" s="33" t="str">
        <f>SpellNumber(L49,BB49)</f>
        <v>INR Zero Only</v>
      </c>
      <c r="IE49" s="35">
        <v>1.02</v>
      </c>
      <c r="IF49" s="35" t="s">
        <v>39</v>
      </c>
      <c r="IG49" s="35" t="s">
        <v>40</v>
      </c>
      <c r="IH49" s="35">
        <v>213</v>
      </c>
      <c r="II49" s="35" t="s">
        <v>36</v>
      </c>
    </row>
    <row r="50" spans="1:243" s="34" customFormat="1" ht="54.75" customHeight="1">
      <c r="A50" s="19">
        <v>1.41</v>
      </c>
      <c r="B50" s="83" t="s">
        <v>211</v>
      </c>
      <c r="C50" s="21" t="s">
        <v>88</v>
      </c>
      <c r="D50" s="94">
        <v>10</v>
      </c>
      <c r="E50" s="94" t="s">
        <v>301</v>
      </c>
      <c r="F50" s="95">
        <v>25000</v>
      </c>
      <c r="G50" s="36"/>
      <c r="H50" s="36"/>
      <c r="I50" s="22" t="s">
        <v>37</v>
      </c>
      <c r="J50" s="25">
        <f>IF(I50="Less(-)",-1,1)</f>
        <v>1</v>
      </c>
      <c r="K50" s="26" t="s">
        <v>47</v>
      </c>
      <c r="L50" s="26" t="s">
        <v>7</v>
      </c>
      <c r="M50" s="70"/>
      <c r="N50" s="70"/>
      <c r="O50" s="37"/>
      <c r="P50" s="38"/>
      <c r="Q50" s="37"/>
      <c r="R50" s="37"/>
      <c r="S50" s="39"/>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68">
        <f t="shared" si="2"/>
        <v>0</v>
      </c>
      <c r="BB50" s="68">
        <f t="shared" si="8"/>
        <v>0</v>
      </c>
      <c r="BC50" s="33" t="str">
        <f>SpellNumber(L50,BB50)</f>
        <v>INR Zero Only</v>
      </c>
      <c r="IE50" s="35">
        <v>2</v>
      </c>
      <c r="IF50" s="35" t="s">
        <v>33</v>
      </c>
      <c r="IG50" s="35" t="s">
        <v>41</v>
      </c>
      <c r="IH50" s="35">
        <v>10</v>
      </c>
      <c r="II50" s="35" t="s">
        <v>36</v>
      </c>
    </row>
    <row r="51" spans="1:243" s="34" customFormat="1" ht="163.5" customHeight="1">
      <c r="A51" s="19">
        <v>1.42</v>
      </c>
      <c r="B51" s="83" t="s">
        <v>212</v>
      </c>
      <c r="C51" s="21" t="s">
        <v>89</v>
      </c>
      <c r="D51" s="74">
        <v>3</v>
      </c>
      <c r="E51" s="74" t="s">
        <v>301</v>
      </c>
      <c r="F51" s="95">
        <v>285000</v>
      </c>
      <c r="G51" s="36"/>
      <c r="H51" s="24"/>
      <c r="I51" s="22" t="s">
        <v>37</v>
      </c>
      <c r="J51" s="25">
        <f aca="true" t="shared" si="10" ref="J51:J61">IF(I51="Less(-)",-1,1)</f>
        <v>1</v>
      </c>
      <c r="K51" s="26" t="s">
        <v>47</v>
      </c>
      <c r="L51" s="26" t="s">
        <v>7</v>
      </c>
      <c r="M51" s="70"/>
      <c r="N51" s="70"/>
      <c r="O51" s="37"/>
      <c r="P51" s="38"/>
      <c r="Q51" s="37"/>
      <c r="R51" s="37"/>
      <c r="S51" s="39"/>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68">
        <f t="shared" si="2"/>
        <v>0</v>
      </c>
      <c r="BB51" s="68">
        <f>BA51+SUM(N51:AZ51)</f>
        <v>0</v>
      </c>
      <c r="BC51" s="33" t="str">
        <f>SpellNumber(L51,BB51)</f>
        <v>INR Zero Only</v>
      </c>
      <c r="IE51" s="35">
        <v>1.01</v>
      </c>
      <c r="IF51" s="35" t="s">
        <v>38</v>
      </c>
      <c r="IG51" s="35" t="s">
        <v>34</v>
      </c>
      <c r="IH51" s="35">
        <v>123.223</v>
      </c>
      <c r="II51" s="35" t="s">
        <v>36</v>
      </c>
    </row>
    <row r="52" spans="1:243" s="34" customFormat="1" ht="166.5" customHeight="1">
      <c r="A52" s="19">
        <v>1.43</v>
      </c>
      <c r="B52" s="83" t="s">
        <v>213</v>
      </c>
      <c r="C52" s="21" t="s">
        <v>90</v>
      </c>
      <c r="D52" s="94">
        <v>2</v>
      </c>
      <c r="E52" s="94" t="s">
        <v>301</v>
      </c>
      <c r="F52" s="95">
        <v>285000</v>
      </c>
      <c r="G52" s="36"/>
      <c r="H52" s="36"/>
      <c r="I52" s="22" t="s">
        <v>37</v>
      </c>
      <c r="J52" s="25">
        <f t="shared" si="10"/>
        <v>1</v>
      </c>
      <c r="K52" s="26" t="s">
        <v>47</v>
      </c>
      <c r="L52" s="26" t="s">
        <v>7</v>
      </c>
      <c r="M52" s="70"/>
      <c r="N52" s="70"/>
      <c r="O52" s="37"/>
      <c r="P52" s="38"/>
      <c r="Q52" s="37"/>
      <c r="R52" s="37"/>
      <c r="S52" s="39"/>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68">
        <f t="shared" si="2"/>
        <v>0</v>
      </c>
      <c r="BB52" s="68">
        <f aca="true" t="shared" si="11" ref="BB52:BB63">BA52+SUM(N52:AZ52)</f>
        <v>0</v>
      </c>
      <c r="BC52" s="33" t="str">
        <f aca="true" t="shared" si="12" ref="BC52:BC61">SpellNumber(L52,BB52)</f>
        <v>INR Zero Only</v>
      </c>
      <c r="IE52" s="35">
        <v>1.02</v>
      </c>
      <c r="IF52" s="35" t="s">
        <v>39</v>
      </c>
      <c r="IG52" s="35" t="s">
        <v>40</v>
      </c>
      <c r="IH52" s="35">
        <v>213</v>
      </c>
      <c r="II52" s="35" t="s">
        <v>36</v>
      </c>
    </row>
    <row r="53" spans="1:243" s="34" customFormat="1" ht="93.75" customHeight="1">
      <c r="A53" s="19">
        <v>1.44</v>
      </c>
      <c r="B53" s="83" t="s">
        <v>214</v>
      </c>
      <c r="C53" s="21" t="s">
        <v>91</v>
      </c>
      <c r="D53" s="94">
        <v>5</v>
      </c>
      <c r="E53" s="94" t="s">
        <v>301</v>
      </c>
      <c r="F53" s="95">
        <v>115000</v>
      </c>
      <c r="G53" s="36"/>
      <c r="H53" s="36"/>
      <c r="I53" s="22" t="s">
        <v>37</v>
      </c>
      <c r="J53" s="25">
        <f t="shared" si="10"/>
        <v>1</v>
      </c>
      <c r="K53" s="26" t="s">
        <v>47</v>
      </c>
      <c r="L53" s="26" t="s">
        <v>7</v>
      </c>
      <c r="M53" s="70"/>
      <c r="N53" s="70"/>
      <c r="O53" s="37"/>
      <c r="P53" s="38"/>
      <c r="Q53" s="37"/>
      <c r="R53" s="37"/>
      <c r="S53" s="39"/>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68">
        <f t="shared" si="2"/>
        <v>0</v>
      </c>
      <c r="BB53" s="68">
        <f t="shared" si="11"/>
        <v>0</v>
      </c>
      <c r="BC53" s="33" t="str">
        <f t="shared" si="12"/>
        <v>INR Zero Only</v>
      </c>
      <c r="IE53" s="35">
        <v>2</v>
      </c>
      <c r="IF53" s="35" t="s">
        <v>33</v>
      </c>
      <c r="IG53" s="35" t="s">
        <v>41</v>
      </c>
      <c r="IH53" s="35">
        <v>10</v>
      </c>
      <c r="II53" s="35" t="s">
        <v>36</v>
      </c>
    </row>
    <row r="54" spans="1:243" s="34" customFormat="1" ht="143.25" customHeight="1">
      <c r="A54" s="19">
        <v>1.45</v>
      </c>
      <c r="B54" s="83" t="s">
        <v>215</v>
      </c>
      <c r="C54" s="21" t="s">
        <v>92</v>
      </c>
      <c r="D54" s="94">
        <v>1</v>
      </c>
      <c r="E54" s="94" t="s">
        <v>303</v>
      </c>
      <c r="F54" s="95">
        <v>45000</v>
      </c>
      <c r="G54" s="36"/>
      <c r="H54" s="36"/>
      <c r="I54" s="22" t="s">
        <v>37</v>
      </c>
      <c r="J54" s="25">
        <f t="shared" si="10"/>
        <v>1</v>
      </c>
      <c r="K54" s="26" t="s">
        <v>47</v>
      </c>
      <c r="L54" s="26" t="s">
        <v>7</v>
      </c>
      <c r="M54" s="70"/>
      <c r="N54" s="70"/>
      <c r="O54" s="37"/>
      <c r="P54" s="38"/>
      <c r="Q54" s="37"/>
      <c r="R54" s="37"/>
      <c r="S54" s="39"/>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68">
        <f t="shared" si="2"/>
        <v>0</v>
      </c>
      <c r="BB54" s="68">
        <f t="shared" si="11"/>
        <v>0</v>
      </c>
      <c r="BC54" s="33" t="str">
        <f t="shared" si="12"/>
        <v>INR Zero Only</v>
      </c>
      <c r="IE54" s="35">
        <v>3</v>
      </c>
      <c r="IF54" s="35" t="s">
        <v>42</v>
      </c>
      <c r="IG54" s="35" t="s">
        <v>43</v>
      </c>
      <c r="IH54" s="35">
        <v>10</v>
      </c>
      <c r="II54" s="35" t="s">
        <v>36</v>
      </c>
    </row>
    <row r="55" spans="1:243" s="34" customFormat="1" ht="15">
      <c r="A55" s="19">
        <v>1.46</v>
      </c>
      <c r="B55" s="82" t="s">
        <v>216</v>
      </c>
      <c r="C55" s="21" t="s">
        <v>93</v>
      </c>
      <c r="D55" s="94">
        <v>30</v>
      </c>
      <c r="E55" s="94" t="s">
        <v>305</v>
      </c>
      <c r="F55" s="95">
        <v>1500</v>
      </c>
      <c r="G55" s="36"/>
      <c r="H55" s="36"/>
      <c r="I55" s="22" t="s">
        <v>37</v>
      </c>
      <c r="J55" s="25">
        <f t="shared" si="10"/>
        <v>1</v>
      </c>
      <c r="K55" s="26" t="s">
        <v>47</v>
      </c>
      <c r="L55" s="26" t="s">
        <v>7</v>
      </c>
      <c r="M55" s="70"/>
      <c r="N55" s="70"/>
      <c r="O55" s="37"/>
      <c r="P55" s="38"/>
      <c r="Q55" s="37"/>
      <c r="R55" s="37"/>
      <c r="S55" s="39"/>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68">
        <f t="shared" si="2"/>
        <v>0</v>
      </c>
      <c r="BB55" s="68">
        <f t="shared" si="11"/>
        <v>0</v>
      </c>
      <c r="BC55" s="33" t="str">
        <f t="shared" si="12"/>
        <v>INR Zero Only</v>
      </c>
      <c r="IE55" s="35">
        <v>1.01</v>
      </c>
      <c r="IF55" s="35" t="s">
        <v>38</v>
      </c>
      <c r="IG55" s="35" t="s">
        <v>34</v>
      </c>
      <c r="IH55" s="35">
        <v>123.223</v>
      </c>
      <c r="II55" s="35" t="s">
        <v>36</v>
      </c>
    </row>
    <row r="56" spans="1:243" s="34" customFormat="1" ht="41.25" customHeight="1">
      <c r="A56" s="19">
        <v>1.47</v>
      </c>
      <c r="B56" s="83" t="s">
        <v>217</v>
      </c>
      <c r="C56" s="21" t="s">
        <v>94</v>
      </c>
      <c r="D56" s="94">
        <v>1200</v>
      </c>
      <c r="E56" s="94" t="s">
        <v>302</v>
      </c>
      <c r="F56" s="95">
        <v>195</v>
      </c>
      <c r="G56" s="36"/>
      <c r="H56" s="36"/>
      <c r="I56" s="22" t="s">
        <v>37</v>
      </c>
      <c r="J56" s="25">
        <f t="shared" si="10"/>
        <v>1</v>
      </c>
      <c r="K56" s="26" t="s">
        <v>47</v>
      </c>
      <c r="L56" s="26" t="s">
        <v>7</v>
      </c>
      <c r="M56" s="70"/>
      <c r="N56" s="70"/>
      <c r="O56" s="37"/>
      <c r="P56" s="38"/>
      <c r="Q56" s="37"/>
      <c r="R56" s="37"/>
      <c r="S56" s="39"/>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1"/>
      <c r="AV56" s="40"/>
      <c r="AW56" s="40"/>
      <c r="AX56" s="40"/>
      <c r="AY56" s="40"/>
      <c r="AZ56" s="40"/>
      <c r="BA56" s="68">
        <f t="shared" si="2"/>
        <v>0</v>
      </c>
      <c r="BB56" s="68">
        <f t="shared" si="11"/>
        <v>0</v>
      </c>
      <c r="BC56" s="33" t="str">
        <f t="shared" si="12"/>
        <v>INR Zero Only</v>
      </c>
      <c r="IE56" s="35">
        <v>1.02</v>
      </c>
      <c r="IF56" s="35" t="s">
        <v>39</v>
      </c>
      <c r="IG56" s="35" t="s">
        <v>40</v>
      </c>
      <c r="IH56" s="35">
        <v>213</v>
      </c>
      <c r="II56" s="35" t="s">
        <v>36</v>
      </c>
    </row>
    <row r="57" spans="1:243" s="34" customFormat="1" ht="35.25" customHeight="1">
      <c r="A57" s="19">
        <v>1.48</v>
      </c>
      <c r="B57" s="83" t="s">
        <v>218</v>
      </c>
      <c r="C57" s="21" t="s">
        <v>95</v>
      </c>
      <c r="D57" s="94">
        <v>200</v>
      </c>
      <c r="E57" s="94" t="s">
        <v>302</v>
      </c>
      <c r="F57" s="95">
        <v>350</v>
      </c>
      <c r="G57" s="36"/>
      <c r="H57" s="36"/>
      <c r="I57" s="22" t="s">
        <v>37</v>
      </c>
      <c r="J57" s="25">
        <f t="shared" si="10"/>
        <v>1</v>
      </c>
      <c r="K57" s="26" t="s">
        <v>47</v>
      </c>
      <c r="L57" s="26" t="s">
        <v>7</v>
      </c>
      <c r="M57" s="70"/>
      <c r="N57" s="70"/>
      <c r="O57" s="37"/>
      <c r="P57" s="38"/>
      <c r="Q57" s="37"/>
      <c r="R57" s="37"/>
      <c r="S57" s="39"/>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68">
        <f t="shared" si="2"/>
        <v>0</v>
      </c>
      <c r="BB57" s="68">
        <f t="shared" si="11"/>
        <v>0</v>
      </c>
      <c r="BC57" s="33" t="str">
        <f t="shared" si="12"/>
        <v>INR Zero Only</v>
      </c>
      <c r="IE57" s="35">
        <v>2</v>
      </c>
      <c r="IF57" s="35" t="s">
        <v>33</v>
      </c>
      <c r="IG57" s="35" t="s">
        <v>41</v>
      </c>
      <c r="IH57" s="35">
        <v>10</v>
      </c>
      <c r="II57" s="35" t="s">
        <v>36</v>
      </c>
    </row>
    <row r="58" spans="1:243" s="34" customFormat="1" ht="36" customHeight="1">
      <c r="A58" s="19">
        <v>1.49</v>
      </c>
      <c r="B58" s="83" t="s">
        <v>219</v>
      </c>
      <c r="C58" s="21" t="s">
        <v>96</v>
      </c>
      <c r="D58" s="94">
        <v>100</v>
      </c>
      <c r="E58" s="94" t="s">
        <v>302</v>
      </c>
      <c r="F58" s="95">
        <v>182</v>
      </c>
      <c r="G58" s="36"/>
      <c r="H58" s="36"/>
      <c r="I58" s="22" t="s">
        <v>37</v>
      </c>
      <c r="J58" s="25">
        <f t="shared" si="10"/>
        <v>1</v>
      </c>
      <c r="K58" s="26" t="s">
        <v>47</v>
      </c>
      <c r="L58" s="26" t="s">
        <v>7</v>
      </c>
      <c r="M58" s="70"/>
      <c r="N58" s="70"/>
      <c r="O58" s="37"/>
      <c r="P58" s="38"/>
      <c r="Q58" s="37"/>
      <c r="R58" s="37"/>
      <c r="S58" s="39"/>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68">
        <f t="shared" si="2"/>
        <v>0</v>
      </c>
      <c r="BB58" s="68">
        <f t="shared" si="11"/>
        <v>0</v>
      </c>
      <c r="BC58" s="33" t="str">
        <f t="shared" si="12"/>
        <v>INR Zero Only</v>
      </c>
      <c r="IE58" s="35">
        <v>3</v>
      </c>
      <c r="IF58" s="35" t="s">
        <v>42</v>
      </c>
      <c r="IG58" s="35" t="s">
        <v>43</v>
      </c>
      <c r="IH58" s="35">
        <v>10</v>
      </c>
      <c r="II58" s="35" t="s">
        <v>36</v>
      </c>
    </row>
    <row r="59" spans="1:243" s="34" customFormat="1" ht="94.5" customHeight="1">
      <c r="A59" s="19">
        <v>1.5</v>
      </c>
      <c r="B59" s="83" t="s">
        <v>220</v>
      </c>
      <c r="C59" s="21" t="s">
        <v>97</v>
      </c>
      <c r="D59" s="94">
        <v>1</v>
      </c>
      <c r="E59" s="94" t="s">
        <v>306</v>
      </c>
      <c r="F59" s="95">
        <v>115000</v>
      </c>
      <c r="G59" s="36"/>
      <c r="H59" s="36"/>
      <c r="I59" s="22" t="s">
        <v>37</v>
      </c>
      <c r="J59" s="25">
        <f t="shared" si="10"/>
        <v>1</v>
      </c>
      <c r="K59" s="26" t="s">
        <v>47</v>
      </c>
      <c r="L59" s="26" t="s">
        <v>7</v>
      </c>
      <c r="M59" s="70"/>
      <c r="N59" s="70"/>
      <c r="O59" s="37"/>
      <c r="P59" s="38"/>
      <c r="Q59" s="37"/>
      <c r="R59" s="37"/>
      <c r="S59" s="39"/>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68">
        <f t="shared" si="2"/>
        <v>0</v>
      </c>
      <c r="BB59" s="68">
        <f t="shared" si="11"/>
        <v>0</v>
      </c>
      <c r="BC59" s="33" t="str">
        <f t="shared" si="12"/>
        <v>INR Zero Only</v>
      </c>
      <c r="IE59" s="35">
        <v>1.01</v>
      </c>
      <c r="IF59" s="35" t="s">
        <v>38</v>
      </c>
      <c r="IG59" s="35" t="s">
        <v>34</v>
      </c>
      <c r="IH59" s="35">
        <v>123.223</v>
      </c>
      <c r="II59" s="35" t="s">
        <v>36</v>
      </c>
    </row>
    <row r="60" spans="1:243" s="34" customFormat="1" ht="126.75" customHeight="1">
      <c r="A60" s="19">
        <v>1.51</v>
      </c>
      <c r="B60" s="83" t="s">
        <v>221</v>
      </c>
      <c r="C60" s="21" t="s">
        <v>98</v>
      </c>
      <c r="D60" s="94">
        <v>1</v>
      </c>
      <c r="E60" s="94" t="s">
        <v>303</v>
      </c>
      <c r="F60" s="95">
        <v>450000</v>
      </c>
      <c r="G60" s="36"/>
      <c r="H60" s="36"/>
      <c r="I60" s="22" t="s">
        <v>37</v>
      </c>
      <c r="J60" s="25">
        <f t="shared" si="10"/>
        <v>1</v>
      </c>
      <c r="K60" s="26" t="s">
        <v>47</v>
      </c>
      <c r="L60" s="26" t="s">
        <v>7</v>
      </c>
      <c r="M60" s="70"/>
      <c r="N60" s="70"/>
      <c r="O60" s="37"/>
      <c r="P60" s="38"/>
      <c r="Q60" s="37"/>
      <c r="R60" s="37"/>
      <c r="S60" s="39"/>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68">
        <f t="shared" si="2"/>
        <v>0</v>
      </c>
      <c r="BB60" s="68">
        <f t="shared" si="11"/>
        <v>0</v>
      </c>
      <c r="BC60" s="33" t="str">
        <f t="shared" si="12"/>
        <v>INR Zero Only</v>
      </c>
      <c r="IE60" s="35">
        <v>1.02</v>
      </c>
      <c r="IF60" s="35" t="s">
        <v>39</v>
      </c>
      <c r="IG60" s="35" t="s">
        <v>40</v>
      </c>
      <c r="IH60" s="35">
        <v>213</v>
      </c>
      <c r="II60" s="35" t="s">
        <v>36</v>
      </c>
    </row>
    <row r="61" spans="1:243" s="34" customFormat="1" ht="138" customHeight="1">
      <c r="A61" s="19">
        <v>1.52</v>
      </c>
      <c r="B61" s="83" t="s">
        <v>222</v>
      </c>
      <c r="C61" s="21" t="s">
        <v>99</v>
      </c>
      <c r="D61" s="94">
        <v>8</v>
      </c>
      <c r="E61" s="94" t="s">
        <v>301</v>
      </c>
      <c r="F61" s="95">
        <v>15000</v>
      </c>
      <c r="G61" s="36"/>
      <c r="H61" s="36"/>
      <c r="I61" s="22" t="s">
        <v>37</v>
      </c>
      <c r="J61" s="25">
        <f t="shared" si="10"/>
        <v>1</v>
      </c>
      <c r="K61" s="26" t="s">
        <v>47</v>
      </c>
      <c r="L61" s="26" t="s">
        <v>7</v>
      </c>
      <c r="M61" s="70"/>
      <c r="N61" s="70"/>
      <c r="O61" s="37"/>
      <c r="P61" s="38"/>
      <c r="Q61" s="37"/>
      <c r="R61" s="37"/>
      <c r="S61" s="39"/>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68">
        <f t="shared" si="2"/>
        <v>0</v>
      </c>
      <c r="BB61" s="68">
        <f t="shared" si="11"/>
        <v>0</v>
      </c>
      <c r="BC61" s="33" t="str">
        <f t="shared" si="12"/>
        <v>INR Zero Only</v>
      </c>
      <c r="IE61" s="35">
        <v>2</v>
      </c>
      <c r="IF61" s="35" t="s">
        <v>33</v>
      </c>
      <c r="IG61" s="35" t="s">
        <v>41</v>
      </c>
      <c r="IH61" s="35">
        <v>10</v>
      </c>
      <c r="II61" s="35" t="s">
        <v>36</v>
      </c>
    </row>
    <row r="62" spans="1:243" s="34" customFormat="1" ht="89.25" customHeight="1">
      <c r="A62" s="19">
        <v>1.53</v>
      </c>
      <c r="B62" s="83" t="s">
        <v>223</v>
      </c>
      <c r="C62" s="21" t="s">
        <v>100</v>
      </c>
      <c r="D62" s="94">
        <v>8</v>
      </c>
      <c r="E62" s="94" t="s">
        <v>301</v>
      </c>
      <c r="F62" s="95">
        <v>17500</v>
      </c>
      <c r="G62" s="36"/>
      <c r="H62" s="36"/>
      <c r="I62" s="22" t="s">
        <v>37</v>
      </c>
      <c r="J62" s="25">
        <f>IF(I62="Less(-)",-1,1)</f>
        <v>1</v>
      </c>
      <c r="K62" s="26" t="s">
        <v>47</v>
      </c>
      <c r="L62" s="26" t="s">
        <v>7</v>
      </c>
      <c r="M62" s="70"/>
      <c r="N62" s="70"/>
      <c r="O62" s="37"/>
      <c r="P62" s="38"/>
      <c r="Q62" s="37"/>
      <c r="R62" s="37"/>
      <c r="S62" s="39"/>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68">
        <f t="shared" si="2"/>
        <v>0</v>
      </c>
      <c r="BB62" s="68">
        <f t="shared" si="11"/>
        <v>0</v>
      </c>
      <c r="BC62" s="33" t="str">
        <f>SpellNumber(L62,BB62)</f>
        <v>INR Zero Only</v>
      </c>
      <c r="IE62" s="35">
        <v>1.01</v>
      </c>
      <c r="IF62" s="35" t="s">
        <v>38</v>
      </c>
      <c r="IG62" s="35" t="s">
        <v>34</v>
      </c>
      <c r="IH62" s="35">
        <v>123.223</v>
      </c>
      <c r="II62" s="35" t="s">
        <v>36</v>
      </c>
    </row>
    <row r="63" spans="1:243" s="34" customFormat="1" ht="83.25" customHeight="1">
      <c r="A63" s="19">
        <v>1.54</v>
      </c>
      <c r="B63" s="83" t="s">
        <v>224</v>
      </c>
      <c r="C63" s="21" t="s">
        <v>101</v>
      </c>
      <c r="D63" s="94">
        <v>8</v>
      </c>
      <c r="E63" s="94" t="s">
        <v>301</v>
      </c>
      <c r="F63" s="95">
        <v>3200</v>
      </c>
      <c r="G63" s="36"/>
      <c r="H63" s="36"/>
      <c r="I63" s="22" t="s">
        <v>37</v>
      </c>
      <c r="J63" s="25">
        <f>IF(I63="Less(-)",-1,1)</f>
        <v>1</v>
      </c>
      <c r="K63" s="26" t="s">
        <v>47</v>
      </c>
      <c r="L63" s="26" t="s">
        <v>7</v>
      </c>
      <c r="M63" s="70"/>
      <c r="N63" s="70"/>
      <c r="O63" s="37"/>
      <c r="P63" s="38"/>
      <c r="Q63" s="37"/>
      <c r="R63" s="37"/>
      <c r="S63" s="39"/>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68">
        <f t="shared" si="2"/>
        <v>0</v>
      </c>
      <c r="BB63" s="68">
        <f t="shared" si="11"/>
        <v>0</v>
      </c>
      <c r="BC63" s="33" t="str">
        <f>SpellNumber(L63,BB63)</f>
        <v>INR Zero Only</v>
      </c>
      <c r="IE63" s="35">
        <v>1.02</v>
      </c>
      <c r="IF63" s="35" t="s">
        <v>39</v>
      </c>
      <c r="IG63" s="35" t="s">
        <v>40</v>
      </c>
      <c r="IH63" s="35">
        <v>213</v>
      </c>
      <c r="II63" s="35" t="s">
        <v>36</v>
      </c>
    </row>
    <row r="64" spans="1:243" s="34" customFormat="1" ht="87.75" customHeight="1">
      <c r="A64" s="19">
        <v>1.55</v>
      </c>
      <c r="B64" s="83" t="s">
        <v>225</v>
      </c>
      <c r="C64" s="21" t="s">
        <v>102</v>
      </c>
      <c r="D64" s="94">
        <v>8</v>
      </c>
      <c r="E64" s="94" t="s">
        <v>301</v>
      </c>
      <c r="F64" s="95">
        <v>2850</v>
      </c>
      <c r="G64" s="36"/>
      <c r="H64" s="24"/>
      <c r="I64" s="22" t="s">
        <v>37</v>
      </c>
      <c r="J64" s="25">
        <f aca="true" t="shared" si="13" ref="J64:J74">IF(I64="Less(-)",-1,1)</f>
        <v>1</v>
      </c>
      <c r="K64" s="26" t="s">
        <v>47</v>
      </c>
      <c r="L64" s="26" t="s">
        <v>7</v>
      </c>
      <c r="M64" s="70"/>
      <c r="N64" s="70"/>
      <c r="O64" s="37"/>
      <c r="P64" s="38"/>
      <c r="Q64" s="37"/>
      <c r="R64" s="37"/>
      <c r="S64" s="39"/>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68">
        <f t="shared" si="2"/>
        <v>0</v>
      </c>
      <c r="BB64" s="68">
        <f aca="true" t="shared" si="14" ref="BB64:BB78">BA64+SUM(N64:AZ64)</f>
        <v>0</v>
      </c>
      <c r="BC64" s="33" t="str">
        <f>SpellNumber(L64,BB64)</f>
        <v>INR Zero Only</v>
      </c>
      <c r="IE64" s="35">
        <v>1.01</v>
      </c>
      <c r="IF64" s="35" t="s">
        <v>38</v>
      </c>
      <c r="IG64" s="35" t="s">
        <v>34</v>
      </c>
      <c r="IH64" s="35">
        <v>123.223</v>
      </c>
      <c r="II64" s="35" t="s">
        <v>36</v>
      </c>
    </row>
    <row r="65" spans="1:243" s="34" customFormat="1" ht="53.25" customHeight="1">
      <c r="A65" s="19">
        <v>1.56</v>
      </c>
      <c r="B65" s="83" t="s">
        <v>226</v>
      </c>
      <c r="C65" s="21" t="s">
        <v>103</v>
      </c>
      <c r="D65" s="94">
        <v>30</v>
      </c>
      <c r="E65" s="94" t="s">
        <v>301</v>
      </c>
      <c r="F65" s="95">
        <v>3680</v>
      </c>
      <c r="G65" s="36"/>
      <c r="H65" s="36"/>
      <c r="I65" s="22" t="s">
        <v>37</v>
      </c>
      <c r="J65" s="25">
        <f t="shared" si="13"/>
        <v>1</v>
      </c>
      <c r="K65" s="26" t="s">
        <v>47</v>
      </c>
      <c r="L65" s="26" t="s">
        <v>7</v>
      </c>
      <c r="M65" s="70"/>
      <c r="N65" s="70"/>
      <c r="O65" s="37"/>
      <c r="P65" s="38"/>
      <c r="Q65" s="37"/>
      <c r="R65" s="37"/>
      <c r="S65" s="39"/>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68">
        <f t="shared" si="2"/>
        <v>0</v>
      </c>
      <c r="BB65" s="68">
        <f t="shared" si="14"/>
        <v>0</v>
      </c>
      <c r="BC65" s="33" t="str">
        <f aca="true" t="shared" si="15" ref="BC65:BC74">SpellNumber(L65,BB65)</f>
        <v>INR Zero Only</v>
      </c>
      <c r="IE65" s="35">
        <v>1.02</v>
      </c>
      <c r="IF65" s="35" t="s">
        <v>39</v>
      </c>
      <c r="IG65" s="35" t="s">
        <v>40</v>
      </c>
      <c r="IH65" s="35">
        <v>213</v>
      </c>
      <c r="II65" s="35" t="s">
        <v>36</v>
      </c>
    </row>
    <row r="66" spans="1:243" s="34" customFormat="1" ht="97.5" customHeight="1">
      <c r="A66" s="19">
        <v>1.57</v>
      </c>
      <c r="B66" s="83" t="s">
        <v>227</v>
      </c>
      <c r="C66" s="21" t="s">
        <v>104</v>
      </c>
      <c r="D66" s="94">
        <v>2</v>
      </c>
      <c r="E66" s="94" t="s">
        <v>301</v>
      </c>
      <c r="F66" s="95">
        <v>28500</v>
      </c>
      <c r="G66" s="36"/>
      <c r="H66" s="36"/>
      <c r="I66" s="22" t="s">
        <v>37</v>
      </c>
      <c r="J66" s="25">
        <f t="shared" si="13"/>
        <v>1</v>
      </c>
      <c r="K66" s="26" t="s">
        <v>47</v>
      </c>
      <c r="L66" s="26" t="s">
        <v>7</v>
      </c>
      <c r="M66" s="70"/>
      <c r="N66" s="70"/>
      <c r="O66" s="37"/>
      <c r="P66" s="38"/>
      <c r="Q66" s="37"/>
      <c r="R66" s="37"/>
      <c r="S66" s="39"/>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68">
        <f t="shared" si="2"/>
        <v>0</v>
      </c>
      <c r="BB66" s="68">
        <f t="shared" si="14"/>
        <v>0</v>
      </c>
      <c r="BC66" s="33" t="str">
        <f t="shared" si="15"/>
        <v>INR Zero Only</v>
      </c>
      <c r="IE66" s="35">
        <v>2</v>
      </c>
      <c r="IF66" s="35" t="s">
        <v>33</v>
      </c>
      <c r="IG66" s="35" t="s">
        <v>41</v>
      </c>
      <c r="IH66" s="35">
        <v>10</v>
      </c>
      <c r="II66" s="35" t="s">
        <v>36</v>
      </c>
    </row>
    <row r="67" spans="1:243" s="34" customFormat="1" ht="135.75" customHeight="1">
      <c r="A67" s="19">
        <v>1.58</v>
      </c>
      <c r="B67" s="83" t="s">
        <v>228</v>
      </c>
      <c r="C67" s="21" t="s">
        <v>105</v>
      </c>
      <c r="D67" s="94">
        <v>2</v>
      </c>
      <c r="E67" s="94" t="s">
        <v>301</v>
      </c>
      <c r="F67" s="95">
        <v>72000</v>
      </c>
      <c r="G67" s="36"/>
      <c r="H67" s="36"/>
      <c r="I67" s="22" t="s">
        <v>37</v>
      </c>
      <c r="J67" s="25">
        <f t="shared" si="13"/>
        <v>1</v>
      </c>
      <c r="K67" s="26" t="s">
        <v>47</v>
      </c>
      <c r="L67" s="26" t="s">
        <v>7</v>
      </c>
      <c r="M67" s="70"/>
      <c r="N67" s="70"/>
      <c r="O67" s="37"/>
      <c r="P67" s="38"/>
      <c r="Q67" s="37"/>
      <c r="R67" s="37"/>
      <c r="S67" s="39"/>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68">
        <f t="shared" si="2"/>
        <v>0</v>
      </c>
      <c r="BB67" s="68">
        <f t="shared" si="14"/>
        <v>0</v>
      </c>
      <c r="BC67" s="33" t="str">
        <f t="shared" si="15"/>
        <v>INR Zero Only</v>
      </c>
      <c r="IE67" s="35">
        <v>3</v>
      </c>
      <c r="IF67" s="35" t="s">
        <v>42</v>
      </c>
      <c r="IG67" s="35" t="s">
        <v>43</v>
      </c>
      <c r="IH67" s="35">
        <v>10</v>
      </c>
      <c r="II67" s="35" t="s">
        <v>36</v>
      </c>
    </row>
    <row r="68" spans="1:243" s="34" customFormat="1" ht="149.25" customHeight="1">
      <c r="A68" s="19">
        <v>1.59</v>
      </c>
      <c r="B68" s="83" t="s">
        <v>229</v>
      </c>
      <c r="C68" s="21" t="s">
        <v>106</v>
      </c>
      <c r="D68" s="94">
        <v>2</v>
      </c>
      <c r="E68" s="94" t="s">
        <v>301</v>
      </c>
      <c r="F68" s="95">
        <v>75000</v>
      </c>
      <c r="G68" s="36"/>
      <c r="H68" s="36"/>
      <c r="I68" s="22" t="s">
        <v>37</v>
      </c>
      <c r="J68" s="25">
        <f t="shared" si="13"/>
        <v>1</v>
      </c>
      <c r="K68" s="26" t="s">
        <v>47</v>
      </c>
      <c r="L68" s="26" t="s">
        <v>7</v>
      </c>
      <c r="M68" s="70"/>
      <c r="N68" s="70"/>
      <c r="O68" s="37"/>
      <c r="P68" s="38"/>
      <c r="Q68" s="37"/>
      <c r="R68" s="37"/>
      <c r="S68" s="39"/>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68">
        <f t="shared" si="2"/>
        <v>0</v>
      </c>
      <c r="BB68" s="68">
        <f t="shared" si="14"/>
        <v>0</v>
      </c>
      <c r="BC68" s="33" t="str">
        <f t="shared" si="15"/>
        <v>INR Zero Only</v>
      </c>
      <c r="IE68" s="35">
        <v>1.01</v>
      </c>
      <c r="IF68" s="35" t="s">
        <v>38</v>
      </c>
      <c r="IG68" s="35" t="s">
        <v>34</v>
      </c>
      <c r="IH68" s="35">
        <v>123.223</v>
      </c>
      <c r="II68" s="35" t="s">
        <v>36</v>
      </c>
    </row>
    <row r="69" spans="1:243" s="34" customFormat="1" ht="86.25" customHeight="1">
      <c r="A69" s="19">
        <v>1.6</v>
      </c>
      <c r="B69" s="83" t="s">
        <v>230</v>
      </c>
      <c r="C69" s="21" t="s">
        <v>107</v>
      </c>
      <c r="D69" s="94">
        <v>6</v>
      </c>
      <c r="E69" s="94" t="s">
        <v>301</v>
      </c>
      <c r="F69" s="95">
        <v>36000</v>
      </c>
      <c r="G69" s="36"/>
      <c r="H69" s="36"/>
      <c r="I69" s="22" t="s">
        <v>37</v>
      </c>
      <c r="J69" s="25">
        <f t="shared" si="13"/>
        <v>1</v>
      </c>
      <c r="K69" s="26" t="s">
        <v>47</v>
      </c>
      <c r="L69" s="26" t="s">
        <v>7</v>
      </c>
      <c r="M69" s="70"/>
      <c r="N69" s="70"/>
      <c r="O69" s="37"/>
      <c r="P69" s="38"/>
      <c r="Q69" s="37"/>
      <c r="R69" s="37"/>
      <c r="S69" s="39"/>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1"/>
      <c r="AV69" s="40"/>
      <c r="AW69" s="40"/>
      <c r="AX69" s="40"/>
      <c r="AY69" s="40"/>
      <c r="AZ69" s="40"/>
      <c r="BA69" s="68">
        <f t="shared" si="2"/>
        <v>0</v>
      </c>
      <c r="BB69" s="68">
        <f t="shared" si="14"/>
        <v>0</v>
      </c>
      <c r="BC69" s="33" t="str">
        <f t="shared" si="15"/>
        <v>INR Zero Only</v>
      </c>
      <c r="IE69" s="35">
        <v>1.02</v>
      </c>
      <c r="IF69" s="35" t="s">
        <v>39</v>
      </c>
      <c r="IG69" s="35" t="s">
        <v>40</v>
      </c>
      <c r="IH69" s="35">
        <v>213</v>
      </c>
      <c r="II69" s="35" t="s">
        <v>36</v>
      </c>
    </row>
    <row r="70" spans="1:243" s="34" customFormat="1" ht="58.5" customHeight="1">
      <c r="A70" s="19">
        <v>1.61</v>
      </c>
      <c r="B70" s="83" t="s">
        <v>231</v>
      </c>
      <c r="C70" s="21" t="s">
        <v>108</v>
      </c>
      <c r="D70" s="94">
        <v>100</v>
      </c>
      <c r="E70" s="94" t="s">
        <v>302</v>
      </c>
      <c r="F70" s="95">
        <v>2150</v>
      </c>
      <c r="G70" s="36"/>
      <c r="H70" s="36"/>
      <c r="I70" s="22" t="s">
        <v>37</v>
      </c>
      <c r="J70" s="25">
        <f t="shared" si="13"/>
        <v>1</v>
      </c>
      <c r="K70" s="26" t="s">
        <v>47</v>
      </c>
      <c r="L70" s="26" t="s">
        <v>7</v>
      </c>
      <c r="M70" s="70"/>
      <c r="N70" s="70"/>
      <c r="O70" s="37"/>
      <c r="P70" s="38"/>
      <c r="Q70" s="37"/>
      <c r="R70" s="37"/>
      <c r="S70" s="39"/>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68">
        <f t="shared" si="2"/>
        <v>0</v>
      </c>
      <c r="BB70" s="68">
        <f t="shared" si="14"/>
        <v>0</v>
      </c>
      <c r="BC70" s="33" t="str">
        <f t="shared" si="15"/>
        <v>INR Zero Only</v>
      </c>
      <c r="IE70" s="35">
        <v>2</v>
      </c>
      <c r="IF70" s="35" t="s">
        <v>33</v>
      </c>
      <c r="IG70" s="35" t="s">
        <v>41</v>
      </c>
      <c r="IH70" s="35">
        <v>10</v>
      </c>
      <c r="II70" s="35" t="s">
        <v>36</v>
      </c>
    </row>
    <row r="71" spans="1:243" s="34" customFormat="1" ht="57" customHeight="1">
      <c r="A71" s="19">
        <v>1.62</v>
      </c>
      <c r="B71" s="83" t="s">
        <v>232</v>
      </c>
      <c r="C71" s="21" t="s">
        <v>109</v>
      </c>
      <c r="D71" s="94">
        <v>8</v>
      </c>
      <c r="E71" s="94" t="s">
        <v>301</v>
      </c>
      <c r="F71" s="95">
        <v>6500</v>
      </c>
      <c r="G71" s="36"/>
      <c r="H71" s="36"/>
      <c r="I71" s="22" t="s">
        <v>37</v>
      </c>
      <c r="J71" s="25">
        <f t="shared" si="13"/>
        <v>1</v>
      </c>
      <c r="K71" s="26" t="s">
        <v>47</v>
      </c>
      <c r="L71" s="26" t="s">
        <v>7</v>
      </c>
      <c r="M71" s="70"/>
      <c r="N71" s="70"/>
      <c r="O71" s="37"/>
      <c r="P71" s="38"/>
      <c r="Q71" s="37"/>
      <c r="R71" s="37"/>
      <c r="S71" s="39"/>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68">
        <f t="shared" si="2"/>
        <v>0</v>
      </c>
      <c r="BB71" s="68">
        <f t="shared" si="14"/>
        <v>0</v>
      </c>
      <c r="BC71" s="33" t="str">
        <f t="shared" si="15"/>
        <v>INR Zero Only</v>
      </c>
      <c r="IE71" s="35">
        <v>3</v>
      </c>
      <c r="IF71" s="35" t="s">
        <v>42</v>
      </c>
      <c r="IG71" s="35" t="s">
        <v>43</v>
      </c>
      <c r="IH71" s="35">
        <v>10</v>
      </c>
      <c r="II71" s="35" t="s">
        <v>36</v>
      </c>
    </row>
    <row r="72" spans="1:243" s="34" customFormat="1" ht="63" customHeight="1">
      <c r="A72" s="19">
        <v>1.63</v>
      </c>
      <c r="B72" s="87" t="s">
        <v>233</v>
      </c>
      <c r="C72" s="21" t="s">
        <v>110</v>
      </c>
      <c r="D72" s="94">
        <v>2</v>
      </c>
      <c r="E72" s="94" t="s">
        <v>301</v>
      </c>
      <c r="F72" s="95">
        <v>78000</v>
      </c>
      <c r="G72" s="36"/>
      <c r="H72" s="36"/>
      <c r="I72" s="22" t="s">
        <v>37</v>
      </c>
      <c r="J72" s="25">
        <f t="shared" si="13"/>
        <v>1</v>
      </c>
      <c r="K72" s="26" t="s">
        <v>47</v>
      </c>
      <c r="L72" s="26" t="s">
        <v>7</v>
      </c>
      <c r="M72" s="70"/>
      <c r="N72" s="70"/>
      <c r="O72" s="37"/>
      <c r="P72" s="38"/>
      <c r="Q72" s="37"/>
      <c r="R72" s="37"/>
      <c r="S72" s="39"/>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68">
        <f t="shared" si="2"/>
        <v>0</v>
      </c>
      <c r="BB72" s="68">
        <f t="shared" si="14"/>
        <v>0</v>
      </c>
      <c r="BC72" s="33" t="str">
        <f t="shared" si="15"/>
        <v>INR Zero Only</v>
      </c>
      <c r="IE72" s="35">
        <v>1.01</v>
      </c>
      <c r="IF72" s="35" t="s">
        <v>38</v>
      </c>
      <c r="IG72" s="35" t="s">
        <v>34</v>
      </c>
      <c r="IH72" s="35">
        <v>123.223</v>
      </c>
      <c r="II72" s="35" t="s">
        <v>36</v>
      </c>
    </row>
    <row r="73" spans="1:243" s="34" customFormat="1" ht="66.75" customHeight="1">
      <c r="A73" s="19">
        <v>1.64</v>
      </c>
      <c r="B73" s="83" t="s">
        <v>234</v>
      </c>
      <c r="C73" s="21" t="s">
        <v>111</v>
      </c>
      <c r="D73" s="94">
        <v>4</v>
      </c>
      <c r="E73" s="94" t="s">
        <v>301</v>
      </c>
      <c r="F73" s="95">
        <v>36000</v>
      </c>
      <c r="G73" s="36"/>
      <c r="H73" s="36"/>
      <c r="I73" s="22" t="s">
        <v>37</v>
      </c>
      <c r="J73" s="25">
        <f t="shared" si="13"/>
        <v>1</v>
      </c>
      <c r="K73" s="26" t="s">
        <v>47</v>
      </c>
      <c r="L73" s="26" t="s">
        <v>7</v>
      </c>
      <c r="M73" s="70"/>
      <c r="N73" s="70"/>
      <c r="O73" s="37"/>
      <c r="P73" s="38"/>
      <c r="Q73" s="37"/>
      <c r="R73" s="37"/>
      <c r="S73" s="39"/>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68">
        <f t="shared" si="2"/>
        <v>0</v>
      </c>
      <c r="BB73" s="68">
        <f t="shared" si="14"/>
        <v>0</v>
      </c>
      <c r="BC73" s="33" t="str">
        <f t="shared" si="15"/>
        <v>INR Zero Only</v>
      </c>
      <c r="IE73" s="35">
        <v>1.02</v>
      </c>
      <c r="IF73" s="35" t="s">
        <v>39</v>
      </c>
      <c r="IG73" s="35" t="s">
        <v>40</v>
      </c>
      <c r="IH73" s="35">
        <v>213</v>
      </c>
      <c r="II73" s="35" t="s">
        <v>36</v>
      </c>
    </row>
    <row r="74" spans="1:243" s="34" customFormat="1" ht="88.5" customHeight="1">
      <c r="A74" s="19">
        <v>1.65</v>
      </c>
      <c r="B74" s="83" t="s">
        <v>235</v>
      </c>
      <c r="C74" s="21" t="s">
        <v>112</v>
      </c>
      <c r="D74" s="94">
        <v>16</v>
      </c>
      <c r="E74" s="94" t="s">
        <v>301</v>
      </c>
      <c r="F74" s="95">
        <v>45000</v>
      </c>
      <c r="G74" s="36"/>
      <c r="H74" s="36"/>
      <c r="I74" s="22" t="s">
        <v>37</v>
      </c>
      <c r="J74" s="25">
        <f t="shared" si="13"/>
        <v>1</v>
      </c>
      <c r="K74" s="26" t="s">
        <v>47</v>
      </c>
      <c r="L74" s="26" t="s">
        <v>7</v>
      </c>
      <c r="M74" s="70"/>
      <c r="N74" s="70"/>
      <c r="O74" s="37"/>
      <c r="P74" s="38"/>
      <c r="Q74" s="37"/>
      <c r="R74" s="37"/>
      <c r="S74" s="39"/>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68">
        <f t="shared" si="2"/>
        <v>0</v>
      </c>
      <c r="BB74" s="68">
        <f t="shared" si="14"/>
        <v>0</v>
      </c>
      <c r="BC74" s="33" t="str">
        <f t="shared" si="15"/>
        <v>INR Zero Only</v>
      </c>
      <c r="IE74" s="35">
        <v>2</v>
      </c>
      <c r="IF74" s="35" t="s">
        <v>33</v>
      </c>
      <c r="IG74" s="35" t="s">
        <v>41</v>
      </c>
      <c r="IH74" s="35">
        <v>10</v>
      </c>
      <c r="II74" s="35" t="s">
        <v>36</v>
      </c>
    </row>
    <row r="75" spans="1:243" s="34" customFormat="1" ht="88.5" customHeight="1">
      <c r="A75" s="19">
        <v>1.66</v>
      </c>
      <c r="B75" s="83" t="s">
        <v>236</v>
      </c>
      <c r="C75" s="21" t="s">
        <v>113</v>
      </c>
      <c r="D75" s="94">
        <v>8</v>
      </c>
      <c r="E75" s="94" t="s">
        <v>301</v>
      </c>
      <c r="F75" s="95">
        <v>28000</v>
      </c>
      <c r="G75" s="36"/>
      <c r="H75" s="36"/>
      <c r="I75" s="22" t="s">
        <v>37</v>
      </c>
      <c r="J75" s="25">
        <f>IF(I75="Less(-)",-1,1)</f>
        <v>1</v>
      </c>
      <c r="K75" s="26" t="s">
        <v>47</v>
      </c>
      <c r="L75" s="26" t="s">
        <v>7</v>
      </c>
      <c r="M75" s="70"/>
      <c r="N75" s="70"/>
      <c r="O75" s="37"/>
      <c r="P75" s="38"/>
      <c r="Q75" s="37"/>
      <c r="R75" s="37"/>
      <c r="S75" s="39"/>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68">
        <f t="shared" si="2"/>
        <v>0</v>
      </c>
      <c r="BB75" s="68">
        <f t="shared" si="14"/>
        <v>0</v>
      </c>
      <c r="BC75" s="33" t="str">
        <f>SpellNumber(L75,BB75)</f>
        <v>INR Zero Only</v>
      </c>
      <c r="IE75" s="35">
        <v>1.01</v>
      </c>
      <c r="IF75" s="35" t="s">
        <v>38</v>
      </c>
      <c r="IG75" s="35" t="s">
        <v>34</v>
      </c>
      <c r="IH75" s="35">
        <v>123.223</v>
      </c>
      <c r="II75" s="35" t="s">
        <v>36</v>
      </c>
    </row>
    <row r="76" spans="1:243" s="34" customFormat="1" ht="105.75" customHeight="1">
      <c r="A76" s="19">
        <v>1.67</v>
      </c>
      <c r="B76" s="83" t="s">
        <v>237</v>
      </c>
      <c r="C76" s="21" t="s">
        <v>114</v>
      </c>
      <c r="D76" s="94">
        <v>4</v>
      </c>
      <c r="E76" s="94" t="s">
        <v>301</v>
      </c>
      <c r="F76" s="95">
        <v>65000</v>
      </c>
      <c r="G76" s="36"/>
      <c r="H76" s="36"/>
      <c r="I76" s="22" t="s">
        <v>37</v>
      </c>
      <c r="J76" s="25">
        <f>IF(I76="Less(-)",-1,1)</f>
        <v>1</v>
      </c>
      <c r="K76" s="26" t="s">
        <v>47</v>
      </c>
      <c r="L76" s="26" t="s">
        <v>7</v>
      </c>
      <c r="M76" s="70"/>
      <c r="N76" s="70"/>
      <c r="O76" s="37"/>
      <c r="P76" s="38"/>
      <c r="Q76" s="37"/>
      <c r="R76" s="37"/>
      <c r="S76" s="39"/>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68">
        <f t="shared" si="2"/>
        <v>0</v>
      </c>
      <c r="BB76" s="68">
        <f t="shared" si="14"/>
        <v>0</v>
      </c>
      <c r="BC76" s="33" t="str">
        <f>SpellNumber(L76,BB76)</f>
        <v>INR Zero Only</v>
      </c>
      <c r="IE76" s="35">
        <v>1.02</v>
      </c>
      <c r="IF76" s="35" t="s">
        <v>39</v>
      </c>
      <c r="IG76" s="35" t="s">
        <v>40</v>
      </c>
      <c r="IH76" s="35">
        <v>213</v>
      </c>
      <c r="II76" s="35" t="s">
        <v>36</v>
      </c>
    </row>
    <row r="77" spans="1:243" s="34" customFormat="1" ht="60.75" customHeight="1">
      <c r="A77" s="19">
        <v>1.68</v>
      </c>
      <c r="B77" s="83" t="s">
        <v>238</v>
      </c>
      <c r="C77" s="21" t="s">
        <v>115</v>
      </c>
      <c r="D77" s="94">
        <v>4</v>
      </c>
      <c r="E77" s="94" t="s">
        <v>301</v>
      </c>
      <c r="F77" s="95">
        <v>35000</v>
      </c>
      <c r="G77" s="36"/>
      <c r="H77" s="36"/>
      <c r="I77" s="22" t="s">
        <v>37</v>
      </c>
      <c r="J77" s="25">
        <f>IF(I77="Less(-)",-1,1)</f>
        <v>1</v>
      </c>
      <c r="K77" s="26" t="s">
        <v>47</v>
      </c>
      <c r="L77" s="26" t="s">
        <v>7</v>
      </c>
      <c r="M77" s="70"/>
      <c r="N77" s="70"/>
      <c r="O77" s="37"/>
      <c r="P77" s="38"/>
      <c r="Q77" s="37"/>
      <c r="R77" s="37"/>
      <c r="S77" s="39"/>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68">
        <f t="shared" si="2"/>
        <v>0</v>
      </c>
      <c r="BB77" s="68">
        <f t="shared" si="14"/>
        <v>0</v>
      </c>
      <c r="BC77" s="33" t="str">
        <f>SpellNumber(L77,BB77)</f>
        <v>INR Zero Only</v>
      </c>
      <c r="IE77" s="35">
        <v>2</v>
      </c>
      <c r="IF77" s="35" t="s">
        <v>33</v>
      </c>
      <c r="IG77" s="35" t="s">
        <v>41</v>
      </c>
      <c r="IH77" s="35">
        <v>10</v>
      </c>
      <c r="II77" s="35" t="s">
        <v>36</v>
      </c>
    </row>
    <row r="78" spans="1:243" s="34" customFormat="1" ht="41.25" customHeight="1">
      <c r="A78" s="19">
        <v>1.69</v>
      </c>
      <c r="B78" s="82" t="s">
        <v>239</v>
      </c>
      <c r="C78" s="21" t="s">
        <v>116</v>
      </c>
      <c r="D78" s="94">
        <v>400</v>
      </c>
      <c r="E78" s="94" t="s">
        <v>302</v>
      </c>
      <c r="F78" s="95">
        <v>115</v>
      </c>
      <c r="G78" s="36"/>
      <c r="H78" s="24"/>
      <c r="I78" s="22" t="s">
        <v>37</v>
      </c>
      <c r="J78" s="25">
        <f aca="true" t="shared" si="16" ref="J78:J88">IF(I78="Less(-)",-1,1)</f>
        <v>1</v>
      </c>
      <c r="K78" s="26" t="s">
        <v>47</v>
      </c>
      <c r="L78" s="26" t="s">
        <v>7</v>
      </c>
      <c r="M78" s="70"/>
      <c r="N78" s="70"/>
      <c r="O78" s="37"/>
      <c r="P78" s="38"/>
      <c r="Q78" s="37"/>
      <c r="R78" s="37"/>
      <c r="S78" s="39"/>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68">
        <f t="shared" si="2"/>
        <v>0</v>
      </c>
      <c r="BB78" s="68">
        <f t="shared" si="14"/>
        <v>0</v>
      </c>
      <c r="BC78" s="33" t="str">
        <f>SpellNumber(L78,BB78)</f>
        <v>INR Zero Only</v>
      </c>
      <c r="IE78" s="35">
        <v>1.01</v>
      </c>
      <c r="IF78" s="35" t="s">
        <v>38</v>
      </c>
      <c r="IG78" s="35" t="s">
        <v>34</v>
      </c>
      <c r="IH78" s="35">
        <v>123.223</v>
      </c>
      <c r="II78" s="35" t="s">
        <v>36</v>
      </c>
    </row>
    <row r="79" spans="1:243" s="34" customFormat="1" ht="41.25" customHeight="1">
      <c r="A79" s="19">
        <v>1.7</v>
      </c>
      <c r="B79" s="82" t="s">
        <v>240</v>
      </c>
      <c r="C79" s="21" t="s">
        <v>117</v>
      </c>
      <c r="D79" s="94">
        <v>300</v>
      </c>
      <c r="E79" s="94" t="s">
        <v>302</v>
      </c>
      <c r="F79" s="95">
        <v>225</v>
      </c>
      <c r="G79" s="36"/>
      <c r="H79" s="36"/>
      <c r="I79" s="22" t="s">
        <v>37</v>
      </c>
      <c r="J79" s="25">
        <f t="shared" si="16"/>
        <v>1</v>
      </c>
      <c r="K79" s="26" t="s">
        <v>47</v>
      </c>
      <c r="L79" s="26" t="s">
        <v>7</v>
      </c>
      <c r="M79" s="70"/>
      <c r="N79" s="70"/>
      <c r="O79" s="37"/>
      <c r="P79" s="38"/>
      <c r="Q79" s="37"/>
      <c r="R79" s="37"/>
      <c r="S79" s="39"/>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68">
        <f aca="true" t="shared" si="17" ref="BA79:BA138">D79*M79+N79</f>
        <v>0</v>
      </c>
      <c r="BB79" s="68">
        <f aca="true" t="shared" si="18" ref="BB79:BB90">BA79+SUM(N79:AZ79)</f>
        <v>0</v>
      </c>
      <c r="BC79" s="33" t="str">
        <f aca="true" t="shared" si="19" ref="BC79:BC88">SpellNumber(L79,BB79)</f>
        <v>INR Zero Only</v>
      </c>
      <c r="IE79" s="35">
        <v>1.02</v>
      </c>
      <c r="IF79" s="35" t="s">
        <v>39</v>
      </c>
      <c r="IG79" s="35" t="s">
        <v>40</v>
      </c>
      <c r="IH79" s="35">
        <v>213</v>
      </c>
      <c r="II79" s="35" t="s">
        <v>36</v>
      </c>
    </row>
    <row r="80" spans="1:243" s="34" customFormat="1" ht="240.75" customHeight="1">
      <c r="A80" s="19">
        <v>1.71</v>
      </c>
      <c r="B80" s="83" t="s">
        <v>241</v>
      </c>
      <c r="C80" s="21" t="s">
        <v>118</v>
      </c>
      <c r="D80" s="94">
        <v>1</v>
      </c>
      <c r="E80" s="94" t="s">
        <v>303</v>
      </c>
      <c r="F80" s="95">
        <v>750000</v>
      </c>
      <c r="G80" s="36"/>
      <c r="H80" s="36"/>
      <c r="I80" s="22" t="s">
        <v>37</v>
      </c>
      <c r="J80" s="25">
        <f t="shared" si="16"/>
        <v>1</v>
      </c>
      <c r="K80" s="26" t="s">
        <v>47</v>
      </c>
      <c r="L80" s="26" t="s">
        <v>7</v>
      </c>
      <c r="M80" s="70"/>
      <c r="N80" s="70"/>
      <c r="O80" s="37"/>
      <c r="P80" s="38"/>
      <c r="Q80" s="37"/>
      <c r="R80" s="37"/>
      <c r="S80" s="39"/>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68">
        <f t="shared" si="17"/>
        <v>0</v>
      </c>
      <c r="BB80" s="68">
        <f t="shared" si="18"/>
        <v>0</v>
      </c>
      <c r="BC80" s="33" t="str">
        <f t="shared" si="19"/>
        <v>INR Zero Only</v>
      </c>
      <c r="IE80" s="35">
        <v>2</v>
      </c>
      <c r="IF80" s="35" t="s">
        <v>33</v>
      </c>
      <c r="IG80" s="35" t="s">
        <v>41</v>
      </c>
      <c r="IH80" s="35">
        <v>10</v>
      </c>
      <c r="II80" s="35" t="s">
        <v>36</v>
      </c>
    </row>
    <row r="81" spans="1:243" s="34" customFormat="1" ht="114" customHeight="1">
      <c r="A81" s="19">
        <v>1.72</v>
      </c>
      <c r="B81" s="83" t="s">
        <v>242</v>
      </c>
      <c r="C81" s="21" t="s">
        <v>119</v>
      </c>
      <c r="D81" s="94">
        <v>1</v>
      </c>
      <c r="E81" s="94" t="s">
        <v>303</v>
      </c>
      <c r="F81" s="95">
        <v>75000</v>
      </c>
      <c r="G81" s="36"/>
      <c r="H81" s="36"/>
      <c r="I81" s="22" t="s">
        <v>37</v>
      </c>
      <c r="J81" s="25">
        <f t="shared" si="16"/>
        <v>1</v>
      </c>
      <c r="K81" s="26" t="s">
        <v>47</v>
      </c>
      <c r="L81" s="26" t="s">
        <v>7</v>
      </c>
      <c r="M81" s="70"/>
      <c r="N81" s="70"/>
      <c r="O81" s="37"/>
      <c r="P81" s="38"/>
      <c r="Q81" s="37"/>
      <c r="R81" s="37"/>
      <c r="S81" s="39"/>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68">
        <f t="shared" si="17"/>
        <v>0</v>
      </c>
      <c r="BB81" s="68">
        <f t="shared" si="18"/>
        <v>0</v>
      </c>
      <c r="BC81" s="33" t="str">
        <f t="shared" si="19"/>
        <v>INR Zero Only</v>
      </c>
      <c r="IE81" s="35">
        <v>3</v>
      </c>
      <c r="IF81" s="35" t="s">
        <v>42</v>
      </c>
      <c r="IG81" s="35" t="s">
        <v>43</v>
      </c>
      <c r="IH81" s="35">
        <v>10</v>
      </c>
      <c r="II81" s="35" t="s">
        <v>36</v>
      </c>
    </row>
    <row r="82" spans="1:243" s="34" customFormat="1" ht="15">
      <c r="A82" s="19">
        <v>1.73</v>
      </c>
      <c r="B82" s="82" t="s">
        <v>243</v>
      </c>
      <c r="C82" s="21" t="s">
        <v>120</v>
      </c>
      <c r="D82" s="94">
        <v>1</v>
      </c>
      <c r="E82" s="94" t="s">
        <v>304</v>
      </c>
      <c r="F82" s="95">
        <v>80000</v>
      </c>
      <c r="G82" s="36"/>
      <c r="H82" s="36"/>
      <c r="I82" s="22" t="s">
        <v>37</v>
      </c>
      <c r="J82" s="25">
        <f t="shared" si="16"/>
        <v>1</v>
      </c>
      <c r="K82" s="26" t="s">
        <v>47</v>
      </c>
      <c r="L82" s="26" t="s">
        <v>7</v>
      </c>
      <c r="M82" s="70"/>
      <c r="N82" s="70"/>
      <c r="O82" s="37"/>
      <c r="P82" s="38"/>
      <c r="Q82" s="37"/>
      <c r="R82" s="37"/>
      <c r="S82" s="39"/>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68">
        <f t="shared" si="17"/>
        <v>0</v>
      </c>
      <c r="BB82" s="68">
        <f t="shared" si="18"/>
        <v>0</v>
      </c>
      <c r="BC82" s="33" t="str">
        <f t="shared" si="19"/>
        <v>INR Zero Only</v>
      </c>
      <c r="IE82" s="35">
        <v>1.01</v>
      </c>
      <c r="IF82" s="35" t="s">
        <v>38</v>
      </c>
      <c r="IG82" s="35" t="s">
        <v>34</v>
      </c>
      <c r="IH82" s="35">
        <v>123.223</v>
      </c>
      <c r="II82" s="35" t="s">
        <v>36</v>
      </c>
    </row>
    <row r="83" spans="1:243" s="34" customFormat="1" ht="15">
      <c r="A83" s="19">
        <v>1.74</v>
      </c>
      <c r="B83" s="83" t="s">
        <v>244</v>
      </c>
      <c r="C83" s="21" t="s">
        <v>121</v>
      </c>
      <c r="D83" s="94">
        <v>30</v>
      </c>
      <c r="E83" s="94" t="s">
        <v>305</v>
      </c>
      <c r="F83" s="95">
        <v>1500</v>
      </c>
      <c r="G83" s="36"/>
      <c r="H83" s="36"/>
      <c r="I83" s="22" t="s">
        <v>37</v>
      </c>
      <c r="J83" s="25">
        <f t="shared" si="16"/>
        <v>1</v>
      </c>
      <c r="K83" s="26" t="s">
        <v>47</v>
      </c>
      <c r="L83" s="26" t="s">
        <v>7</v>
      </c>
      <c r="M83" s="70"/>
      <c r="N83" s="70"/>
      <c r="O83" s="37"/>
      <c r="P83" s="38"/>
      <c r="Q83" s="37"/>
      <c r="R83" s="37"/>
      <c r="S83" s="39"/>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1"/>
      <c r="AV83" s="40"/>
      <c r="AW83" s="40"/>
      <c r="AX83" s="40"/>
      <c r="AY83" s="40"/>
      <c r="AZ83" s="40"/>
      <c r="BA83" s="68">
        <f t="shared" si="17"/>
        <v>0</v>
      </c>
      <c r="BB83" s="68">
        <f t="shared" si="18"/>
        <v>0</v>
      </c>
      <c r="BC83" s="33" t="str">
        <f t="shared" si="19"/>
        <v>INR Zero Only</v>
      </c>
      <c r="IE83" s="35">
        <v>1.02</v>
      </c>
      <c r="IF83" s="35" t="s">
        <v>39</v>
      </c>
      <c r="IG83" s="35" t="s">
        <v>40</v>
      </c>
      <c r="IH83" s="35">
        <v>213</v>
      </c>
      <c r="II83" s="35" t="s">
        <v>36</v>
      </c>
    </row>
    <row r="84" spans="1:243" s="34" customFormat="1" ht="344.25" customHeight="1">
      <c r="A84" s="19">
        <v>1.75</v>
      </c>
      <c r="B84" s="83" t="s">
        <v>245</v>
      </c>
      <c r="C84" s="21" t="s">
        <v>122</v>
      </c>
      <c r="D84" s="94">
        <v>1</v>
      </c>
      <c r="E84" s="94" t="s">
        <v>303</v>
      </c>
      <c r="F84" s="95">
        <v>190000</v>
      </c>
      <c r="G84" s="36"/>
      <c r="H84" s="36"/>
      <c r="I84" s="22" t="s">
        <v>37</v>
      </c>
      <c r="J84" s="25">
        <f t="shared" si="16"/>
        <v>1</v>
      </c>
      <c r="K84" s="26" t="s">
        <v>47</v>
      </c>
      <c r="L84" s="26" t="s">
        <v>7</v>
      </c>
      <c r="M84" s="70"/>
      <c r="N84" s="70"/>
      <c r="O84" s="37"/>
      <c r="P84" s="38"/>
      <c r="Q84" s="37"/>
      <c r="R84" s="37"/>
      <c r="S84" s="39"/>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68">
        <f t="shared" si="17"/>
        <v>0</v>
      </c>
      <c r="BB84" s="68">
        <f t="shared" si="18"/>
        <v>0</v>
      </c>
      <c r="BC84" s="33" t="str">
        <f t="shared" si="19"/>
        <v>INR Zero Only</v>
      </c>
      <c r="IE84" s="35">
        <v>2</v>
      </c>
      <c r="IF84" s="35" t="s">
        <v>33</v>
      </c>
      <c r="IG84" s="35" t="s">
        <v>41</v>
      </c>
      <c r="IH84" s="35">
        <v>10</v>
      </c>
      <c r="II84" s="35" t="s">
        <v>36</v>
      </c>
    </row>
    <row r="85" spans="1:243" s="34" customFormat="1" ht="15">
      <c r="A85" s="19">
        <v>1.76</v>
      </c>
      <c r="B85" s="75" t="s">
        <v>246</v>
      </c>
      <c r="C85" s="21" t="s">
        <v>123</v>
      </c>
      <c r="D85" s="94">
        <v>32</v>
      </c>
      <c r="E85" s="94" t="s">
        <v>303</v>
      </c>
      <c r="F85" s="95"/>
      <c r="G85" s="36"/>
      <c r="H85" s="36"/>
      <c r="I85" s="22" t="s">
        <v>37</v>
      </c>
      <c r="J85" s="25">
        <f t="shared" si="16"/>
        <v>1</v>
      </c>
      <c r="K85" s="26" t="s">
        <v>47</v>
      </c>
      <c r="L85" s="26" t="s">
        <v>7</v>
      </c>
      <c r="M85" s="70"/>
      <c r="N85" s="70"/>
      <c r="O85" s="37"/>
      <c r="P85" s="38"/>
      <c r="Q85" s="37"/>
      <c r="R85" s="37"/>
      <c r="S85" s="39"/>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68">
        <f t="shared" si="17"/>
        <v>0</v>
      </c>
      <c r="BB85" s="68">
        <f t="shared" si="18"/>
        <v>0</v>
      </c>
      <c r="BC85" s="33" t="str">
        <f t="shared" si="19"/>
        <v>INR Zero Only</v>
      </c>
      <c r="IE85" s="35">
        <v>3</v>
      </c>
      <c r="IF85" s="35" t="s">
        <v>42</v>
      </c>
      <c r="IG85" s="35" t="s">
        <v>43</v>
      </c>
      <c r="IH85" s="35">
        <v>10</v>
      </c>
      <c r="II85" s="35" t="s">
        <v>36</v>
      </c>
    </row>
    <row r="86" spans="1:243" s="34" customFormat="1" ht="15">
      <c r="A86" s="19">
        <v>1.77</v>
      </c>
      <c r="B86" s="75" t="s">
        <v>247</v>
      </c>
      <c r="C86" s="21" t="s">
        <v>124</v>
      </c>
      <c r="D86" s="94">
        <v>6</v>
      </c>
      <c r="E86" s="94" t="s">
        <v>303</v>
      </c>
      <c r="F86" s="95"/>
      <c r="G86" s="36"/>
      <c r="H86" s="36"/>
      <c r="I86" s="22" t="s">
        <v>37</v>
      </c>
      <c r="J86" s="25">
        <f t="shared" si="16"/>
        <v>1</v>
      </c>
      <c r="K86" s="26" t="s">
        <v>47</v>
      </c>
      <c r="L86" s="26" t="s">
        <v>7</v>
      </c>
      <c r="M86" s="70"/>
      <c r="N86" s="70"/>
      <c r="O86" s="37"/>
      <c r="P86" s="38"/>
      <c r="Q86" s="37"/>
      <c r="R86" s="37"/>
      <c r="S86" s="39"/>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68">
        <f t="shared" si="17"/>
        <v>0</v>
      </c>
      <c r="BB86" s="68">
        <f t="shared" si="18"/>
        <v>0</v>
      </c>
      <c r="BC86" s="33" t="str">
        <f t="shared" si="19"/>
        <v>INR Zero Only</v>
      </c>
      <c r="IE86" s="35">
        <v>1.01</v>
      </c>
      <c r="IF86" s="35" t="s">
        <v>38</v>
      </c>
      <c r="IG86" s="35" t="s">
        <v>34</v>
      </c>
      <c r="IH86" s="35">
        <v>123.223</v>
      </c>
      <c r="II86" s="35" t="s">
        <v>36</v>
      </c>
    </row>
    <row r="87" spans="1:243" s="34" customFormat="1" ht="15">
      <c r="A87" s="19">
        <v>1.78</v>
      </c>
      <c r="B87" s="75" t="s">
        <v>248</v>
      </c>
      <c r="C87" s="21" t="s">
        <v>125</v>
      </c>
      <c r="D87" s="94">
        <v>5</v>
      </c>
      <c r="E87" s="94" t="s">
        <v>303</v>
      </c>
      <c r="F87" s="95"/>
      <c r="G87" s="36"/>
      <c r="H87" s="36"/>
      <c r="I87" s="22" t="s">
        <v>37</v>
      </c>
      <c r="J87" s="25">
        <f t="shared" si="16"/>
        <v>1</v>
      </c>
      <c r="K87" s="26" t="s">
        <v>47</v>
      </c>
      <c r="L87" s="26" t="s">
        <v>7</v>
      </c>
      <c r="M87" s="70"/>
      <c r="N87" s="70"/>
      <c r="O87" s="37"/>
      <c r="P87" s="38"/>
      <c r="Q87" s="37"/>
      <c r="R87" s="37"/>
      <c r="S87" s="39"/>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68">
        <f t="shared" si="17"/>
        <v>0</v>
      </c>
      <c r="BB87" s="68">
        <f t="shared" si="18"/>
        <v>0</v>
      </c>
      <c r="BC87" s="33" t="str">
        <f t="shared" si="19"/>
        <v>INR Zero Only</v>
      </c>
      <c r="IE87" s="35">
        <v>1.02</v>
      </c>
      <c r="IF87" s="35" t="s">
        <v>39</v>
      </c>
      <c r="IG87" s="35" t="s">
        <v>40</v>
      </c>
      <c r="IH87" s="35">
        <v>213</v>
      </c>
      <c r="II87" s="35" t="s">
        <v>36</v>
      </c>
    </row>
    <row r="88" spans="1:243" s="34" customFormat="1" ht="15">
      <c r="A88" s="19">
        <v>1.79</v>
      </c>
      <c r="B88" s="75" t="s">
        <v>249</v>
      </c>
      <c r="C88" s="21" t="s">
        <v>126</v>
      </c>
      <c r="D88" s="94">
        <v>8</v>
      </c>
      <c r="E88" s="94" t="s">
        <v>303</v>
      </c>
      <c r="F88" s="95"/>
      <c r="G88" s="36"/>
      <c r="H88" s="36"/>
      <c r="I88" s="22" t="s">
        <v>37</v>
      </c>
      <c r="J88" s="25">
        <f t="shared" si="16"/>
        <v>1</v>
      </c>
      <c r="K88" s="26" t="s">
        <v>47</v>
      </c>
      <c r="L88" s="26" t="s">
        <v>7</v>
      </c>
      <c r="M88" s="70"/>
      <c r="N88" s="70"/>
      <c r="O88" s="37"/>
      <c r="P88" s="38"/>
      <c r="Q88" s="37"/>
      <c r="R88" s="37"/>
      <c r="S88" s="39"/>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68">
        <f t="shared" si="17"/>
        <v>0</v>
      </c>
      <c r="BB88" s="68">
        <f t="shared" si="18"/>
        <v>0</v>
      </c>
      <c r="BC88" s="33" t="str">
        <f t="shared" si="19"/>
        <v>INR Zero Only</v>
      </c>
      <c r="IE88" s="35">
        <v>2</v>
      </c>
      <c r="IF88" s="35" t="s">
        <v>33</v>
      </c>
      <c r="IG88" s="35" t="s">
        <v>41</v>
      </c>
      <c r="IH88" s="35">
        <v>10</v>
      </c>
      <c r="II88" s="35" t="s">
        <v>36</v>
      </c>
    </row>
    <row r="89" spans="1:243" s="34" customFormat="1" ht="15">
      <c r="A89" s="19">
        <v>1.8</v>
      </c>
      <c r="B89" s="75" t="s">
        <v>250</v>
      </c>
      <c r="C89" s="21" t="s">
        <v>127</v>
      </c>
      <c r="D89" s="94">
        <v>4</v>
      </c>
      <c r="E89" s="94" t="s">
        <v>303</v>
      </c>
      <c r="F89" s="95"/>
      <c r="G89" s="36"/>
      <c r="H89" s="36"/>
      <c r="I89" s="22" t="s">
        <v>37</v>
      </c>
      <c r="J89" s="25">
        <f>IF(I89="Less(-)",-1,1)</f>
        <v>1</v>
      </c>
      <c r="K89" s="26" t="s">
        <v>47</v>
      </c>
      <c r="L89" s="26" t="s">
        <v>7</v>
      </c>
      <c r="M89" s="70"/>
      <c r="N89" s="70"/>
      <c r="O89" s="37"/>
      <c r="P89" s="38"/>
      <c r="Q89" s="37"/>
      <c r="R89" s="37"/>
      <c r="S89" s="39"/>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68">
        <f t="shared" si="17"/>
        <v>0</v>
      </c>
      <c r="BB89" s="68">
        <f t="shared" si="18"/>
        <v>0</v>
      </c>
      <c r="BC89" s="33" t="str">
        <f>SpellNumber(L89,BB89)</f>
        <v>INR Zero Only</v>
      </c>
      <c r="IE89" s="35">
        <v>1.01</v>
      </c>
      <c r="IF89" s="35" t="s">
        <v>38</v>
      </c>
      <c r="IG89" s="35" t="s">
        <v>34</v>
      </c>
      <c r="IH89" s="35">
        <v>123.223</v>
      </c>
      <c r="II89" s="35" t="s">
        <v>36</v>
      </c>
    </row>
    <row r="90" spans="1:243" s="34" customFormat="1" ht="15">
      <c r="A90" s="19">
        <v>1.81</v>
      </c>
      <c r="B90" s="76" t="s">
        <v>251</v>
      </c>
      <c r="C90" s="21" t="s">
        <v>128</v>
      </c>
      <c r="D90" s="94">
        <v>3</v>
      </c>
      <c r="E90" s="94" t="s">
        <v>303</v>
      </c>
      <c r="F90" s="95"/>
      <c r="G90" s="36"/>
      <c r="H90" s="36"/>
      <c r="I90" s="22" t="s">
        <v>37</v>
      </c>
      <c r="J90" s="25">
        <f>IF(I90="Less(-)",-1,1)</f>
        <v>1</v>
      </c>
      <c r="K90" s="26" t="s">
        <v>47</v>
      </c>
      <c r="L90" s="26" t="s">
        <v>7</v>
      </c>
      <c r="M90" s="70"/>
      <c r="N90" s="70"/>
      <c r="O90" s="37"/>
      <c r="P90" s="38"/>
      <c r="Q90" s="37"/>
      <c r="R90" s="37"/>
      <c r="S90" s="39"/>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68">
        <f t="shared" si="17"/>
        <v>0</v>
      </c>
      <c r="BB90" s="68">
        <f t="shared" si="18"/>
        <v>0</v>
      </c>
      <c r="BC90" s="33" t="str">
        <f>SpellNumber(L90,BB90)</f>
        <v>INR Zero Only</v>
      </c>
      <c r="IE90" s="35">
        <v>1.02</v>
      </c>
      <c r="IF90" s="35" t="s">
        <v>39</v>
      </c>
      <c r="IG90" s="35" t="s">
        <v>40</v>
      </c>
      <c r="IH90" s="35">
        <v>213</v>
      </c>
      <c r="II90" s="35" t="s">
        <v>36</v>
      </c>
    </row>
    <row r="91" spans="1:243" s="34" customFormat="1" ht="15">
      <c r="A91" s="19">
        <v>1.82</v>
      </c>
      <c r="B91" s="76" t="s">
        <v>252</v>
      </c>
      <c r="C91" s="21" t="s">
        <v>129</v>
      </c>
      <c r="D91" s="94">
        <v>2</v>
      </c>
      <c r="E91" s="94" t="s">
        <v>303</v>
      </c>
      <c r="F91" s="95"/>
      <c r="G91" s="36"/>
      <c r="H91" s="24"/>
      <c r="I91" s="22" t="s">
        <v>37</v>
      </c>
      <c r="J91" s="25">
        <f aca="true" t="shared" si="20" ref="J91:J101">IF(I91="Less(-)",-1,1)</f>
        <v>1</v>
      </c>
      <c r="K91" s="26" t="s">
        <v>47</v>
      </c>
      <c r="L91" s="26" t="s">
        <v>7</v>
      </c>
      <c r="M91" s="70"/>
      <c r="N91" s="70"/>
      <c r="O91" s="37"/>
      <c r="P91" s="38"/>
      <c r="Q91" s="37"/>
      <c r="R91" s="37"/>
      <c r="S91" s="39"/>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68">
        <f t="shared" si="17"/>
        <v>0</v>
      </c>
      <c r="BB91" s="68">
        <f>BA91+SUM(N91:AZ91)</f>
        <v>0</v>
      </c>
      <c r="BC91" s="33" t="str">
        <f>SpellNumber(L91,BB91)</f>
        <v>INR Zero Only</v>
      </c>
      <c r="IE91" s="35">
        <v>1.01</v>
      </c>
      <c r="IF91" s="35" t="s">
        <v>38</v>
      </c>
      <c r="IG91" s="35" t="s">
        <v>34</v>
      </c>
      <c r="IH91" s="35">
        <v>123.223</v>
      </c>
      <c r="II91" s="35" t="s">
        <v>36</v>
      </c>
    </row>
    <row r="92" spans="1:243" s="34" customFormat="1" ht="15">
      <c r="A92" s="19">
        <v>1.83</v>
      </c>
      <c r="B92" s="76" t="s">
        <v>253</v>
      </c>
      <c r="C92" s="21" t="s">
        <v>130</v>
      </c>
      <c r="D92" s="94">
        <v>4</v>
      </c>
      <c r="E92" s="94" t="s">
        <v>303</v>
      </c>
      <c r="F92" s="95"/>
      <c r="G92" s="36"/>
      <c r="H92" s="36"/>
      <c r="I92" s="22" t="s">
        <v>37</v>
      </c>
      <c r="J92" s="25">
        <f t="shared" si="20"/>
        <v>1</v>
      </c>
      <c r="K92" s="26" t="s">
        <v>47</v>
      </c>
      <c r="L92" s="26" t="s">
        <v>7</v>
      </c>
      <c r="M92" s="70"/>
      <c r="N92" s="70"/>
      <c r="O92" s="37"/>
      <c r="P92" s="38"/>
      <c r="Q92" s="37"/>
      <c r="R92" s="37"/>
      <c r="S92" s="39"/>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68">
        <f t="shared" si="17"/>
        <v>0</v>
      </c>
      <c r="BB92" s="68">
        <f aca="true" t="shared" si="21" ref="BB92:BB105">BA92+SUM(N92:AZ92)</f>
        <v>0</v>
      </c>
      <c r="BC92" s="33" t="str">
        <f aca="true" t="shared" si="22" ref="BC92:BC101">SpellNumber(L92,BB92)</f>
        <v>INR Zero Only</v>
      </c>
      <c r="IE92" s="35">
        <v>1.02</v>
      </c>
      <c r="IF92" s="35" t="s">
        <v>39</v>
      </c>
      <c r="IG92" s="35" t="s">
        <v>40</v>
      </c>
      <c r="IH92" s="35">
        <v>213</v>
      </c>
      <c r="II92" s="35" t="s">
        <v>36</v>
      </c>
    </row>
    <row r="93" spans="1:243" s="34" customFormat="1" ht="15">
      <c r="A93" s="19">
        <v>1.84</v>
      </c>
      <c r="B93" s="76" t="s">
        <v>254</v>
      </c>
      <c r="C93" s="21" t="s">
        <v>131</v>
      </c>
      <c r="D93" s="94">
        <v>1</v>
      </c>
      <c r="E93" s="94" t="s">
        <v>303</v>
      </c>
      <c r="F93" s="95"/>
      <c r="G93" s="36"/>
      <c r="H93" s="36"/>
      <c r="I93" s="22" t="s">
        <v>37</v>
      </c>
      <c r="J93" s="25">
        <f t="shared" si="20"/>
        <v>1</v>
      </c>
      <c r="K93" s="26" t="s">
        <v>47</v>
      </c>
      <c r="L93" s="26" t="s">
        <v>7</v>
      </c>
      <c r="M93" s="70"/>
      <c r="N93" s="70"/>
      <c r="O93" s="37"/>
      <c r="P93" s="38"/>
      <c r="Q93" s="37"/>
      <c r="R93" s="37"/>
      <c r="S93" s="39"/>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68">
        <f t="shared" si="17"/>
        <v>0</v>
      </c>
      <c r="BB93" s="68">
        <f t="shared" si="21"/>
        <v>0</v>
      </c>
      <c r="BC93" s="33" t="str">
        <f t="shared" si="22"/>
        <v>INR Zero Only</v>
      </c>
      <c r="IE93" s="35">
        <v>2</v>
      </c>
      <c r="IF93" s="35" t="s">
        <v>33</v>
      </c>
      <c r="IG93" s="35" t="s">
        <v>41</v>
      </c>
      <c r="IH93" s="35">
        <v>10</v>
      </c>
      <c r="II93" s="35" t="s">
        <v>36</v>
      </c>
    </row>
    <row r="94" spans="1:243" s="34" customFormat="1" ht="15">
      <c r="A94" s="19">
        <v>1.85</v>
      </c>
      <c r="B94" s="76" t="s">
        <v>255</v>
      </c>
      <c r="C94" s="21" t="s">
        <v>132</v>
      </c>
      <c r="D94" s="94">
        <v>4</v>
      </c>
      <c r="E94" s="94" t="s">
        <v>303</v>
      </c>
      <c r="F94" s="95"/>
      <c r="G94" s="36"/>
      <c r="H94" s="36"/>
      <c r="I94" s="22" t="s">
        <v>37</v>
      </c>
      <c r="J94" s="25">
        <f t="shared" si="20"/>
        <v>1</v>
      </c>
      <c r="K94" s="26" t="s">
        <v>47</v>
      </c>
      <c r="L94" s="26" t="s">
        <v>7</v>
      </c>
      <c r="M94" s="70"/>
      <c r="N94" s="70"/>
      <c r="O94" s="37"/>
      <c r="P94" s="38"/>
      <c r="Q94" s="37"/>
      <c r="R94" s="37"/>
      <c r="S94" s="39"/>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68">
        <f t="shared" si="17"/>
        <v>0</v>
      </c>
      <c r="BB94" s="68">
        <f t="shared" si="21"/>
        <v>0</v>
      </c>
      <c r="BC94" s="33" t="str">
        <f t="shared" si="22"/>
        <v>INR Zero Only</v>
      </c>
      <c r="IE94" s="35">
        <v>3</v>
      </c>
      <c r="IF94" s="35" t="s">
        <v>42</v>
      </c>
      <c r="IG94" s="35" t="s">
        <v>43</v>
      </c>
      <c r="IH94" s="35">
        <v>10</v>
      </c>
      <c r="II94" s="35" t="s">
        <v>36</v>
      </c>
    </row>
    <row r="95" spans="1:243" s="34" customFormat="1" ht="15">
      <c r="A95" s="19">
        <v>1.86</v>
      </c>
      <c r="B95" s="76" t="s">
        <v>256</v>
      </c>
      <c r="C95" s="21" t="s">
        <v>133</v>
      </c>
      <c r="D95" s="94">
        <v>1</v>
      </c>
      <c r="E95" s="94" t="s">
        <v>303</v>
      </c>
      <c r="F95" s="95"/>
      <c r="G95" s="36"/>
      <c r="H95" s="36"/>
      <c r="I95" s="22" t="s">
        <v>37</v>
      </c>
      <c r="J95" s="25">
        <f t="shared" si="20"/>
        <v>1</v>
      </c>
      <c r="K95" s="26" t="s">
        <v>47</v>
      </c>
      <c r="L95" s="26" t="s">
        <v>7</v>
      </c>
      <c r="M95" s="70"/>
      <c r="N95" s="70"/>
      <c r="O95" s="37"/>
      <c r="P95" s="38"/>
      <c r="Q95" s="37"/>
      <c r="R95" s="37"/>
      <c r="S95" s="39"/>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68">
        <f t="shared" si="17"/>
        <v>0</v>
      </c>
      <c r="BB95" s="68">
        <f t="shared" si="21"/>
        <v>0</v>
      </c>
      <c r="BC95" s="33" t="str">
        <f t="shared" si="22"/>
        <v>INR Zero Only</v>
      </c>
      <c r="IE95" s="35">
        <v>1.01</v>
      </c>
      <c r="IF95" s="35" t="s">
        <v>38</v>
      </c>
      <c r="IG95" s="35" t="s">
        <v>34</v>
      </c>
      <c r="IH95" s="35">
        <v>123.223</v>
      </c>
      <c r="II95" s="35" t="s">
        <v>36</v>
      </c>
    </row>
    <row r="96" spans="1:243" s="34" customFormat="1" ht="15">
      <c r="A96" s="19">
        <v>1.87</v>
      </c>
      <c r="B96" s="75" t="s">
        <v>257</v>
      </c>
      <c r="C96" s="21" t="s">
        <v>134</v>
      </c>
      <c r="D96" s="94">
        <v>1</v>
      </c>
      <c r="E96" s="94" t="s">
        <v>303</v>
      </c>
      <c r="F96" s="95"/>
      <c r="G96" s="36"/>
      <c r="H96" s="36"/>
      <c r="I96" s="22" t="s">
        <v>37</v>
      </c>
      <c r="J96" s="25">
        <f t="shared" si="20"/>
        <v>1</v>
      </c>
      <c r="K96" s="26" t="s">
        <v>47</v>
      </c>
      <c r="L96" s="26" t="s">
        <v>7</v>
      </c>
      <c r="M96" s="70"/>
      <c r="N96" s="70"/>
      <c r="O96" s="37"/>
      <c r="P96" s="38"/>
      <c r="Q96" s="37"/>
      <c r="R96" s="37"/>
      <c r="S96" s="39"/>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1"/>
      <c r="AV96" s="40"/>
      <c r="AW96" s="40"/>
      <c r="AX96" s="40"/>
      <c r="AY96" s="40"/>
      <c r="AZ96" s="40"/>
      <c r="BA96" s="68">
        <f t="shared" si="17"/>
        <v>0</v>
      </c>
      <c r="BB96" s="68">
        <f t="shared" si="21"/>
        <v>0</v>
      </c>
      <c r="BC96" s="33" t="str">
        <f t="shared" si="22"/>
        <v>INR Zero Only</v>
      </c>
      <c r="IE96" s="35">
        <v>1.02</v>
      </c>
      <c r="IF96" s="35" t="s">
        <v>39</v>
      </c>
      <c r="IG96" s="35" t="s">
        <v>40</v>
      </c>
      <c r="IH96" s="35">
        <v>213</v>
      </c>
      <c r="II96" s="35" t="s">
        <v>36</v>
      </c>
    </row>
    <row r="97" spans="1:243" s="34" customFormat="1" ht="15">
      <c r="A97" s="19">
        <v>1.88</v>
      </c>
      <c r="B97" s="76" t="s">
        <v>258</v>
      </c>
      <c r="C97" s="21" t="s">
        <v>135</v>
      </c>
      <c r="D97" s="94">
        <v>4</v>
      </c>
      <c r="E97" s="94" t="s">
        <v>303</v>
      </c>
      <c r="F97" s="95"/>
      <c r="G97" s="36"/>
      <c r="H97" s="36"/>
      <c r="I97" s="22" t="s">
        <v>37</v>
      </c>
      <c r="J97" s="25">
        <f t="shared" si="20"/>
        <v>1</v>
      </c>
      <c r="K97" s="26" t="s">
        <v>47</v>
      </c>
      <c r="L97" s="26" t="s">
        <v>7</v>
      </c>
      <c r="M97" s="70"/>
      <c r="N97" s="70"/>
      <c r="O97" s="37"/>
      <c r="P97" s="38"/>
      <c r="Q97" s="37"/>
      <c r="R97" s="37"/>
      <c r="S97" s="39"/>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68">
        <f t="shared" si="17"/>
        <v>0</v>
      </c>
      <c r="BB97" s="68">
        <f t="shared" si="21"/>
        <v>0</v>
      </c>
      <c r="BC97" s="33" t="str">
        <f t="shared" si="22"/>
        <v>INR Zero Only</v>
      </c>
      <c r="IE97" s="35">
        <v>2</v>
      </c>
      <c r="IF97" s="35" t="s">
        <v>33</v>
      </c>
      <c r="IG97" s="35" t="s">
        <v>41</v>
      </c>
      <c r="IH97" s="35">
        <v>10</v>
      </c>
      <c r="II97" s="35" t="s">
        <v>36</v>
      </c>
    </row>
    <row r="98" spans="1:243" s="34" customFormat="1" ht="15">
      <c r="A98" s="19">
        <v>1.89</v>
      </c>
      <c r="B98" s="77" t="s">
        <v>259</v>
      </c>
      <c r="C98" s="21" t="s">
        <v>136</v>
      </c>
      <c r="D98" s="94">
        <v>4</v>
      </c>
      <c r="E98" s="94" t="s">
        <v>303</v>
      </c>
      <c r="F98" s="95"/>
      <c r="G98" s="36"/>
      <c r="H98" s="36"/>
      <c r="I98" s="22" t="s">
        <v>37</v>
      </c>
      <c r="J98" s="25">
        <f t="shared" si="20"/>
        <v>1</v>
      </c>
      <c r="K98" s="26" t="s">
        <v>47</v>
      </c>
      <c r="L98" s="26" t="s">
        <v>7</v>
      </c>
      <c r="M98" s="70"/>
      <c r="N98" s="70"/>
      <c r="O98" s="37"/>
      <c r="P98" s="38"/>
      <c r="Q98" s="37"/>
      <c r="R98" s="37"/>
      <c r="S98" s="39"/>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68">
        <f t="shared" si="17"/>
        <v>0</v>
      </c>
      <c r="BB98" s="68">
        <f t="shared" si="21"/>
        <v>0</v>
      </c>
      <c r="BC98" s="33" t="str">
        <f t="shared" si="22"/>
        <v>INR Zero Only</v>
      </c>
      <c r="IE98" s="35">
        <v>3</v>
      </c>
      <c r="IF98" s="35" t="s">
        <v>42</v>
      </c>
      <c r="IG98" s="35" t="s">
        <v>43</v>
      </c>
      <c r="IH98" s="35">
        <v>10</v>
      </c>
      <c r="II98" s="35" t="s">
        <v>36</v>
      </c>
    </row>
    <row r="99" spans="1:243" s="34" customFormat="1" ht="15">
      <c r="A99" s="19">
        <v>1.9</v>
      </c>
      <c r="B99" s="76" t="s">
        <v>260</v>
      </c>
      <c r="C99" s="21" t="s">
        <v>137</v>
      </c>
      <c r="D99" s="94">
        <v>2</v>
      </c>
      <c r="E99" s="94" t="s">
        <v>303</v>
      </c>
      <c r="F99" s="95"/>
      <c r="G99" s="36"/>
      <c r="H99" s="36"/>
      <c r="I99" s="22" t="s">
        <v>37</v>
      </c>
      <c r="J99" s="25">
        <f t="shared" si="20"/>
        <v>1</v>
      </c>
      <c r="K99" s="26" t="s">
        <v>47</v>
      </c>
      <c r="L99" s="26" t="s">
        <v>7</v>
      </c>
      <c r="M99" s="70"/>
      <c r="N99" s="70"/>
      <c r="O99" s="37"/>
      <c r="P99" s="38"/>
      <c r="Q99" s="37"/>
      <c r="R99" s="37"/>
      <c r="S99" s="39"/>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68">
        <f t="shared" si="17"/>
        <v>0</v>
      </c>
      <c r="BB99" s="68">
        <f t="shared" si="21"/>
        <v>0</v>
      </c>
      <c r="BC99" s="33" t="str">
        <f t="shared" si="22"/>
        <v>INR Zero Only</v>
      </c>
      <c r="IE99" s="35">
        <v>1.01</v>
      </c>
      <c r="IF99" s="35" t="s">
        <v>38</v>
      </c>
      <c r="IG99" s="35" t="s">
        <v>34</v>
      </c>
      <c r="IH99" s="35">
        <v>123.223</v>
      </c>
      <c r="II99" s="35" t="s">
        <v>36</v>
      </c>
    </row>
    <row r="100" spans="1:243" s="34" customFormat="1" ht="15">
      <c r="A100" s="19">
        <v>1.91</v>
      </c>
      <c r="B100" s="76" t="s">
        <v>261</v>
      </c>
      <c r="C100" s="21" t="s">
        <v>138</v>
      </c>
      <c r="D100" s="96">
        <v>8</v>
      </c>
      <c r="E100" s="94" t="s">
        <v>303</v>
      </c>
      <c r="F100" s="97"/>
      <c r="G100" s="36"/>
      <c r="H100" s="36"/>
      <c r="I100" s="22" t="s">
        <v>37</v>
      </c>
      <c r="J100" s="25">
        <f t="shared" si="20"/>
        <v>1</v>
      </c>
      <c r="K100" s="26" t="s">
        <v>47</v>
      </c>
      <c r="L100" s="26" t="s">
        <v>7</v>
      </c>
      <c r="M100" s="70"/>
      <c r="N100" s="70"/>
      <c r="O100" s="37"/>
      <c r="P100" s="38"/>
      <c r="Q100" s="37"/>
      <c r="R100" s="37"/>
      <c r="S100" s="39"/>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68">
        <f t="shared" si="17"/>
        <v>0</v>
      </c>
      <c r="BB100" s="68">
        <f t="shared" si="21"/>
        <v>0</v>
      </c>
      <c r="BC100" s="33" t="str">
        <f t="shared" si="22"/>
        <v>INR Zero Only</v>
      </c>
      <c r="IE100" s="35">
        <v>1.02</v>
      </c>
      <c r="IF100" s="35" t="s">
        <v>39</v>
      </c>
      <c r="IG100" s="35" t="s">
        <v>40</v>
      </c>
      <c r="IH100" s="35">
        <v>213</v>
      </c>
      <c r="II100" s="35" t="s">
        <v>36</v>
      </c>
    </row>
    <row r="101" spans="1:243" s="34" customFormat="1" ht="15">
      <c r="A101" s="19">
        <v>1.92</v>
      </c>
      <c r="B101" s="76" t="s">
        <v>262</v>
      </c>
      <c r="C101" s="21" t="s">
        <v>139</v>
      </c>
      <c r="D101" s="96">
        <v>2</v>
      </c>
      <c r="E101" s="94" t="s">
        <v>303</v>
      </c>
      <c r="F101" s="97"/>
      <c r="G101" s="36"/>
      <c r="H101" s="36"/>
      <c r="I101" s="22" t="s">
        <v>37</v>
      </c>
      <c r="J101" s="25">
        <f t="shared" si="20"/>
        <v>1</v>
      </c>
      <c r="K101" s="26" t="s">
        <v>47</v>
      </c>
      <c r="L101" s="26" t="s">
        <v>7</v>
      </c>
      <c r="M101" s="70"/>
      <c r="N101" s="70"/>
      <c r="O101" s="37"/>
      <c r="P101" s="38"/>
      <c r="Q101" s="37"/>
      <c r="R101" s="37"/>
      <c r="S101" s="39"/>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68">
        <f t="shared" si="17"/>
        <v>0</v>
      </c>
      <c r="BB101" s="68">
        <f t="shared" si="21"/>
        <v>0</v>
      </c>
      <c r="BC101" s="33" t="str">
        <f t="shared" si="22"/>
        <v>INR Zero Only</v>
      </c>
      <c r="IE101" s="35">
        <v>2</v>
      </c>
      <c r="IF101" s="35" t="s">
        <v>33</v>
      </c>
      <c r="IG101" s="35" t="s">
        <v>41</v>
      </c>
      <c r="IH101" s="35">
        <v>10</v>
      </c>
      <c r="II101" s="35" t="s">
        <v>36</v>
      </c>
    </row>
    <row r="102" spans="1:243" s="34" customFormat="1" ht="15">
      <c r="A102" s="19">
        <v>1.93</v>
      </c>
      <c r="B102" s="76" t="s">
        <v>263</v>
      </c>
      <c r="C102" s="21" t="s">
        <v>140</v>
      </c>
      <c r="D102" s="96">
        <v>2</v>
      </c>
      <c r="E102" s="94" t="s">
        <v>303</v>
      </c>
      <c r="F102" s="97"/>
      <c r="G102" s="36"/>
      <c r="H102" s="36"/>
      <c r="I102" s="22" t="s">
        <v>37</v>
      </c>
      <c r="J102" s="25">
        <f>IF(I102="Less(-)",-1,1)</f>
        <v>1</v>
      </c>
      <c r="K102" s="26" t="s">
        <v>47</v>
      </c>
      <c r="L102" s="26" t="s">
        <v>7</v>
      </c>
      <c r="M102" s="70"/>
      <c r="N102" s="70"/>
      <c r="O102" s="37"/>
      <c r="P102" s="38"/>
      <c r="Q102" s="37"/>
      <c r="R102" s="37"/>
      <c r="S102" s="39"/>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68">
        <f t="shared" si="17"/>
        <v>0</v>
      </c>
      <c r="BB102" s="68">
        <f t="shared" si="21"/>
        <v>0</v>
      </c>
      <c r="BC102" s="33" t="str">
        <f>SpellNumber(L102,BB102)</f>
        <v>INR Zero Only</v>
      </c>
      <c r="IE102" s="35">
        <v>1.01</v>
      </c>
      <c r="IF102" s="35" t="s">
        <v>38</v>
      </c>
      <c r="IG102" s="35" t="s">
        <v>34</v>
      </c>
      <c r="IH102" s="35">
        <v>123.223</v>
      </c>
      <c r="II102" s="35" t="s">
        <v>36</v>
      </c>
    </row>
    <row r="103" spans="1:243" s="34" customFormat="1" ht="74.25" customHeight="1">
      <c r="A103" s="19">
        <v>1.94</v>
      </c>
      <c r="B103" s="78" t="s">
        <v>264</v>
      </c>
      <c r="C103" s="21" t="s">
        <v>141</v>
      </c>
      <c r="D103" s="98">
        <v>1</v>
      </c>
      <c r="E103" s="99" t="s">
        <v>307</v>
      </c>
      <c r="F103" s="97"/>
      <c r="G103" s="36"/>
      <c r="H103" s="36"/>
      <c r="I103" s="22" t="s">
        <v>37</v>
      </c>
      <c r="J103" s="25">
        <f>IF(I103="Less(-)",-1,1)</f>
        <v>1</v>
      </c>
      <c r="K103" s="26" t="s">
        <v>47</v>
      </c>
      <c r="L103" s="26" t="s">
        <v>7</v>
      </c>
      <c r="M103" s="70"/>
      <c r="N103" s="70"/>
      <c r="O103" s="37"/>
      <c r="P103" s="38"/>
      <c r="Q103" s="37"/>
      <c r="R103" s="37"/>
      <c r="S103" s="39"/>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68">
        <f t="shared" si="17"/>
        <v>0</v>
      </c>
      <c r="BB103" s="68">
        <f t="shared" si="21"/>
        <v>0</v>
      </c>
      <c r="BC103" s="33" t="str">
        <f>SpellNumber(L103,BB103)</f>
        <v>INR Zero Only</v>
      </c>
      <c r="IE103" s="35">
        <v>1.02</v>
      </c>
      <c r="IF103" s="35" t="s">
        <v>39</v>
      </c>
      <c r="IG103" s="35" t="s">
        <v>40</v>
      </c>
      <c r="IH103" s="35">
        <v>213</v>
      </c>
      <c r="II103" s="35" t="s">
        <v>36</v>
      </c>
    </row>
    <row r="104" spans="1:243" s="34" customFormat="1" ht="116.25" customHeight="1">
      <c r="A104" s="19">
        <v>1.95</v>
      </c>
      <c r="B104" s="73" t="s">
        <v>265</v>
      </c>
      <c r="C104" s="21" t="s">
        <v>142</v>
      </c>
      <c r="D104" s="100">
        <v>1</v>
      </c>
      <c r="E104" s="101" t="s">
        <v>307</v>
      </c>
      <c r="F104" s="97"/>
      <c r="G104" s="36"/>
      <c r="H104" s="36"/>
      <c r="I104" s="22" t="s">
        <v>37</v>
      </c>
      <c r="J104" s="25">
        <f>IF(I104="Less(-)",-1,1)</f>
        <v>1</v>
      </c>
      <c r="K104" s="26" t="s">
        <v>47</v>
      </c>
      <c r="L104" s="26" t="s">
        <v>7</v>
      </c>
      <c r="M104" s="70"/>
      <c r="N104" s="70"/>
      <c r="O104" s="37"/>
      <c r="P104" s="38"/>
      <c r="Q104" s="37"/>
      <c r="R104" s="37"/>
      <c r="S104" s="39"/>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68">
        <f t="shared" si="17"/>
        <v>0</v>
      </c>
      <c r="BB104" s="68">
        <f t="shared" si="21"/>
        <v>0</v>
      </c>
      <c r="BC104" s="33" t="str">
        <f>SpellNumber(L104,BB104)</f>
        <v>INR Zero Only</v>
      </c>
      <c r="IE104" s="35">
        <v>2</v>
      </c>
      <c r="IF104" s="35" t="s">
        <v>33</v>
      </c>
      <c r="IG104" s="35" t="s">
        <v>41</v>
      </c>
      <c r="IH104" s="35">
        <v>10</v>
      </c>
      <c r="II104" s="35" t="s">
        <v>36</v>
      </c>
    </row>
    <row r="105" spans="1:243" s="34" customFormat="1" ht="97.5" customHeight="1">
      <c r="A105" s="19">
        <v>1.96</v>
      </c>
      <c r="B105" s="73" t="s">
        <v>266</v>
      </c>
      <c r="C105" s="21" t="s">
        <v>143</v>
      </c>
      <c r="D105" s="100">
        <v>1</v>
      </c>
      <c r="E105" s="101" t="s">
        <v>307</v>
      </c>
      <c r="F105" s="97"/>
      <c r="G105" s="36"/>
      <c r="H105" s="36"/>
      <c r="I105" s="22" t="s">
        <v>37</v>
      </c>
      <c r="J105" s="25">
        <f>IF(I105="Less(-)",-1,1)</f>
        <v>1</v>
      </c>
      <c r="K105" s="26" t="s">
        <v>47</v>
      </c>
      <c r="L105" s="26" t="s">
        <v>7</v>
      </c>
      <c r="M105" s="70"/>
      <c r="N105" s="70"/>
      <c r="O105" s="37"/>
      <c r="P105" s="38"/>
      <c r="Q105" s="37"/>
      <c r="R105" s="37"/>
      <c r="S105" s="39"/>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68">
        <f t="shared" si="17"/>
        <v>0</v>
      </c>
      <c r="BB105" s="68">
        <f t="shared" si="21"/>
        <v>0</v>
      </c>
      <c r="BC105" s="33" t="str">
        <f>SpellNumber(L105,BB105)</f>
        <v>INR Zero Only</v>
      </c>
      <c r="IE105" s="35">
        <v>2</v>
      </c>
      <c r="IF105" s="35" t="s">
        <v>33</v>
      </c>
      <c r="IG105" s="35" t="s">
        <v>41</v>
      </c>
      <c r="IH105" s="35">
        <v>10</v>
      </c>
      <c r="II105" s="35" t="s">
        <v>36</v>
      </c>
    </row>
    <row r="106" spans="1:243" s="34" customFormat="1" ht="81" customHeight="1">
      <c r="A106" s="19">
        <v>1.97</v>
      </c>
      <c r="B106" s="73" t="s">
        <v>267</v>
      </c>
      <c r="C106" s="21" t="s">
        <v>144</v>
      </c>
      <c r="D106" s="100">
        <v>2</v>
      </c>
      <c r="E106" s="101" t="s">
        <v>307</v>
      </c>
      <c r="F106" s="97"/>
      <c r="G106" s="36"/>
      <c r="H106" s="24"/>
      <c r="I106" s="22" t="s">
        <v>37</v>
      </c>
      <c r="J106" s="25">
        <f aca="true" t="shared" si="23" ref="J106:J116">IF(I106="Less(-)",-1,1)</f>
        <v>1</v>
      </c>
      <c r="K106" s="26" t="s">
        <v>47</v>
      </c>
      <c r="L106" s="26" t="s">
        <v>7</v>
      </c>
      <c r="M106" s="70"/>
      <c r="N106" s="70"/>
      <c r="O106" s="37"/>
      <c r="P106" s="38"/>
      <c r="Q106" s="37"/>
      <c r="R106" s="37"/>
      <c r="S106" s="39"/>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68">
        <f t="shared" si="17"/>
        <v>0</v>
      </c>
      <c r="BB106" s="68">
        <f>BA106+SUM(N106:AZ106)</f>
        <v>0</v>
      </c>
      <c r="BC106" s="33" t="str">
        <f>SpellNumber(L106,BB106)</f>
        <v>INR Zero Only</v>
      </c>
      <c r="IE106" s="35">
        <v>1.01</v>
      </c>
      <c r="IF106" s="35" t="s">
        <v>38</v>
      </c>
      <c r="IG106" s="35" t="s">
        <v>34</v>
      </c>
      <c r="IH106" s="35">
        <v>123.223</v>
      </c>
      <c r="II106" s="35" t="s">
        <v>36</v>
      </c>
    </row>
    <row r="107" spans="1:243" s="34" customFormat="1" ht="102" customHeight="1">
      <c r="A107" s="19">
        <v>1.98</v>
      </c>
      <c r="B107" s="73" t="s">
        <v>268</v>
      </c>
      <c r="C107" s="21" t="s">
        <v>145</v>
      </c>
      <c r="D107" s="102">
        <v>1</v>
      </c>
      <c r="E107" s="99" t="s">
        <v>308</v>
      </c>
      <c r="F107" s="97"/>
      <c r="G107" s="36"/>
      <c r="H107" s="36"/>
      <c r="I107" s="22" t="s">
        <v>37</v>
      </c>
      <c r="J107" s="25">
        <f t="shared" si="23"/>
        <v>1</v>
      </c>
      <c r="K107" s="26" t="s">
        <v>47</v>
      </c>
      <c r="L107" s="26" t="s">
        <v>7</v>
      </c>
      <c r="M107" s="70"/>
      <c r="N107" s="70"/>
      <c r="O107" s="37"/>
      <c r="P107" s="38"/>
      <c r="Q107" s="37"/>
      <c r="R107" s="37"/>
      <c r="S107" s="39"/>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68">
        <f t="shared" si="17"/>
        <v>0</v>
      </c>
      <c r="BB107" s="68">
        <f aca="true" t="shared" si="24" ref="BB107:BB118">BA107+SUM(N107:AZ107)</f>
        <v>0</v>
      </c>
      <c r="BC107" s="33" t="str">
        <f aca="true" t="shared" si="25" ref="BC107:BC116">SpellNumber(L107,BB107)</f>
        <v>INR Zero Only</v>
      </c>
      <c r="IE107" s="35">
        <v>1.02</v>
      </c>
      <c r="IF107" s="35" t="s">
        <v>39</v>
      </c>
      <c r="IG107" s="35" t="s">
        <v>40</v>
      </c>
      <c r="IH107" s="35">
        <v>213</v>
      </c>
      <c r="II107" s="35" t="s">
        <v>36</v>
      </c>
    </row>
    <row r="108" spans="1:243" s="34" customFormat="1" ht="94.5" customHeight="1">
      <c r="A108" s="19">
        <v>1.99</v>
      </c>
      <c r="B108" s="79" t="s">
        <v>269</v>
      </c>
      <c r="C108" s="21" t="s">
        <v>146</v>
      </c>
      <c r="D108" s="100">
        <v>1</v>
      </c>
      <c r="E108" s="101" t="s">
        <v>308</v>
      </c>
      <c r="F108" s="97"/>
      <c r="G108" s="36"/>
      <c r="H108" s="36"/>
      <c r="I108" s="22" t="s">
        <v>37</v>
      </c>
      <c r="J108" s="25">
        <f t="shared" si="23"/>
        <v>1</v>
      </c>
      <c r="K108" s="26" t="s">
        <v>47</v>
      </c>
      <c r="L108" s="26" t="s">
        <v>7</v>
      </c>
      <c r="M108" s="70"/>
      <c r="N108" s="70"/>
      <c r="O108" s="37"/>
      <c r="P108" s="38"/>
      <c r="Q108" s="37"/>
      <c r="R108" s="37"/>
      <c r="S108" s="39"/>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68">
        <f t="shared" si="17"/>
        <v>0</v>
      </c>
      <c r="BB108" s="68">
        <f t="shared" si="24"/>
        <v>0</v>
      </c>
      <c r="BC108" s="33" t="str">
        <f t="shared" si="25"/>
        <v>INR Zero Only</v>
      </c>
      <c r="IE108" s="35">
        <v>2</v>
      </c>
      <c r="IF108" s="35" t="s">
        <v>33</v>
      </c>
      <c r="IG108" s="35" t="s">
        <v>41</v>
      </c>
      <c r="IH108" s="35">
        <v>10</v>
      </c>
      <c r="II108" s="35" t="s">
        <v>36</v>
      </c>
    </row>
    <row r="109" spans="1:243" s="34" customFormat="1" ht="96.75" customHeight="1">
      <c r="A109" s="19">
        <v>2</v>
      </c>
      <c r="B109" s="79" t="s">
        <v>270</v>
      </c>
      <c r="C109" s="21" t="s">
        <v>147</v>
      </c>
      <c r="D109" s="100">
        <v>1</v>
      </c>
      <c r="E109" s="101" t="s">
        <v>307</v>
      </c>
      <c r="F109" s="97"/>
      <c r="G109" s="36"/>
      <c r="H109" s="36"/>
      <c r="I109" s="22" t="s">
        <v>37</v>
      </c>
      <c r="J109" s="25">
        <f t="shared" si="23"/>
        <v>1</v>
      </c>
      <c r="K109" s="26" t="s">
        <v>47</v>
      </c>
      <c r="L109" s="26" t="s">
        <v>7</v>
      </c>
      <c r="M109" s="70"/>
      <c r="N109" s="70"/>
      <c r="O109" s="37"/>
      <c r="P109" s="38"/>
      <c r="Q109" s="37"/>
      <c r="R109" s="37"/>
      <c r="S109" s="39"/>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68">
        <f t="shared" si="17"/>
        <v>0</v>
      </c>
      <c r="BB109" s="68">
        <f t="shared" si="24"/>
        <v>0</v>
      </c>
      <c r="BC109" s="33" t="str">
        <f t="shared" si="25"/>
        <v>INR Zero Only</v>
      </c>
      <c r="IE109" s="35">
        <v>3</v>
      </c>
      <c r="IF109" s="35" t="s">
        <v>42</v>
      </c>
      <c r="IG109" s="35" t="s">
        <v>43</v>
      </c>
      <c r="IH109" s="35">
        <v>10</v>
      </c>
      <c r="II109" s="35" t="s">
        <v>36</v>
      </c>
    </row>
    <row r="110" spans="1:243" s="34" customFormat="1" ht="60.75" customHeight="1">
      <c r="A110" s="19">
        <v>2.01</v>
      </c>
      <c r="B110" s="73" t="s">
        <v>271</v>
      </c>
      <c r="C110" s="21" t="s">
        <v>148</v>
      </c>
      <c r="D110" s="102">
        <v>1</v>
      </c>
      <c r="E110" s="99" t="s">
        <v>309</v>
      </c>
      <c r="F110" s="97"/>
      <c r="G110" s="36"/>
      <c r="H110" s="36"/>
      <c r="I110" s="22" t="s">
        <v>37</v>
      </c>
      <c r="J110" s="25">
        <f t="shared" si="23"/>
        <v>1</v>
      </c>
      <c r="K110" s="26" t="s">
        <v>47</v>
      </c>
      <c r="L110" s="26" t="s">
        <v>7</v>
      </c>
      <c r="M110" s="70"/>
      <c r="N110" s="70"/>
      <c r="O110" s="37"/>
      <c r="P110" s="38"/>
      <c r="Q110" s="37"/>
      <c r="R110" s="37"/>
      <c r="S110" s="39"/>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68">
        <f t="shared" si="17"/>
        <v>0</v>
      </c>
      <c r="BB110" s="68">
        <f t="shared" si="24"/>
        <v>0</v>
      </c>
      <c r="BC110" s="33" t="str">
        <f t="shared" si="25"/>
        <v>INR Zero Only</v>
      </c>
      <c r="IE110" s="35">
        <v>1.01</v>
      </c>
      <c r="IF110" s="35" t="s">
        <v>38</v>
      </c>
      <c r="IG110" s="35" t="s">
        <v>34</v>
      </c>
      <c r="IH110" s="35">
        <v>123.223</v>
      </c>
      <c r="II110" s="35" t="s">
        <v>36</v>
      </c>
    </row>
    <row r="111" spans="1:243" s="34" customFormat="1" ht="60" customHeight="1">
      <c r="A111" s="19">
        <v>2.02</v>
      </c>
      <c r="B111" s="80" t="s">
        <v>272</v>
      </c>
      <c r="C111" s="21" t="s">
        <v>149</v>
      </c>
      <c r="D111" s="94">
        <v>1</v>
      </c>
      <c r="E111" s="94" t="s">
        <v>309</v>
      </c>
      <c r="F111" s="97"/>
      <c r="G111" s="36"/>
      <c r="H111" s="36"/>
      <c r="I111" s="22" t="s">
        <v>37</v>
      </c>
      <c r="J111" s="25">
        <f t="shared" si="23"/>
        <v>1</v>
      </c>
      <c r="K111" s="26" t="s">
        <v>47</v>
      </c>
      <c r="L111" s="26" t="s">
        <v>7</v>
      </c>
      <c r="M111" s="70"/>
      <c r="N111" s="70"/>
      <c r="O111" s="37"/>
      <c r="P111" s="38"/>
      <c r="Q111" s="37"/>
      <c r="R111" s="37"/>
      <c r="S111" s="39"/>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1"/>
      <c r="AV111" s="40"/>
      <c r="AW111" s="40"/>
      <c r="AX111" s="40"/>
      <c r="AY111" s="40"/>
      <c r="AZ111" s="40"/>
      <c r="BA111" s="68">
        <f t="shared" si="17"/>
        <v>0</v>
      </c>
      <c r="BB111" s="68">
        <f t="shared" si="24"/>
        <v>0</v>
      </c>
      <c r="BC111" s="33" t="str">
        <f t="shared" si="25"/>
        <v>INR Zero Only</v>
      </c>
      <c r="IE111" s="35">
        <v>1.02</v>
      </c>
      <c r="IF111" s="35" t="s">
        <v>39</v>
      </c>
      <c r="IG111" s="35" t="s">
        <v>40</v>
      </c>
      <c r="IH111" s="35">
        <v>213</v>
      </c>
      <c r="II111" s="35" t="s">
        <v>36</v>
      </c>
    </row>
    <row r="112" spans="1:243" s="34" customFormat="1" ht="358.5" customHeight="1">
      <c r="A112" s="19">
        <v>2.03</v>
      </c>
      <c r="B112" s="76" t="s">
        <v>273</v>
      </c>
      <c r="C112" s="21" t="s">
        <v>150</v>
      </c>
      <c r="D112" s="94">
        <v>6</v>
      </c>
      <c r="E112" s="94" t="s">
        <v>301</v>
      </c>
      <c r="F112" s="97"/>
      <c r="G112" s="36"/>
      <c r="H112" s="36"/>
      <c r="I112" s="22" t="s">
        <v>37</v>
      </c>
      <c r="J112" s="25">
        <f t="shared" si="23"/>
        <v>1</v>
      </c>
      <c r="K112" s="26" t="s">
        <v>47</v>
      </c>
      <c r="L112" s="26" t="s">
        <v>7</v>
      </c>
      <c r="M112" s="70"/>
      <c r="N112" s="70"/>
      <c r="O112" s="37"/>
      <c r="P112" s="38"/>
      <c r="Q112" s="37"/>
      <c r="R112" s="37"/>
      <c r="S112" s="39"/>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68">
        <f t="shared" si="17"/>
        <v>0</v>
      </c>
      <c r="BB112" s="68">
        <f t="shared" si="24"/>
        <v>0</v>
      </c>
      <c r="BC112" s="33" t="str">
        <f t="shared" si="25"/>
        <v>INR Zero Only</v>
      </c>
      <c r="IE112" s="35">
        <v>2</v>
      </c>
      <c r="IF112" s="35" t="s">
        <v>33</v>
      </c>
      <c r="IG112" s="35" t="s">
        <v>41</v>
      </c>
      <c r="IH112" s="35">
        <v>10</v>
      </c>
      <c r="II112" s="35" t="s">
        <v>36</v>
      </c>
    </row>
    <row r="113" spans="1:243" s="34" customFormat="1" ht="79.5" customHeight="1">
      <c r="A113" s="19">
        <v>2.04</v>
      </c>
      <c r="B113" s="81" t="s">
        <v>274</v>
      </c>
      <c r="C113" s="21" t="s">
        <v>151</v>
      </c>
      <c r="D113" s="103">
        <v>3</v>
      </c>
      <c r="E113" s="103" t="s">
        <v>301</v>
      </c>
      <c r="F113" s="97"/>
      <c r="G113" s="36"/>
      <c r="H113" s="36"/>
      <c r="I113" s="22" t="s">
        <v>37</v>
      </c>
      <c r="J113" s="25">
        <f t="shared" si="23"/>
        <v>1</v>
      </c>
      <c r="K113" s="26" t="s">
        <v>47</v>
      </c>
      <c r="L113" s="26" t="s">
        <v>7</v>
      </c>
      <c r="M113" s="70"/>
      <c r="N113" s="70"/>
      <c r="O113" s="37"/>
      <c r="P113" s="38"/>
      <c r="Q113" s="37"/>
      <c r="R113" s="37"/>
      <c r="S113" s="39"/>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68">
        <f t="shared" si="17"/>
        <v>0</v>
      </c>
      <c r="BB113" s="68">
        <f t="shared" si="24"/>
        <v>0</v>
      </c>
      <c r="BC113" s="33" t="str">
        <f t="shared" si="25"/>
        <v>INR Zero Only</v>
      </c>
      <c r="IE113" s="35">
        <v>3</v>
      </c>
      <c r="IF113" s="35" t="s">
        <v>42</v>
      </c>
      <c r="IG113" s="35" t="s">
        <v>43</v>
      </c>
      <c r="IH113" s="35">
        <v>10</v>
      </c>
      <c r="II113" s="35" t="s">
        <v>36</v>
      </c>
    </row>
    <row r="114" spans="1:243" s="34" customFormat="1" ht="49.5" customHeight="1">
      <c r="A114" s="19">
        <v>2.05</v>
      </c>
      <c r="B114" s="81" t="s">
        <v>275</v>
      </c>
      <c r="C114" s="21" t="s">
        <v>152</v>
      </c>
      <c r="D114" s="103">
        <v>1</v>
      </c>
      <c r="E114" s="104" t="s">
        <v>36</v>
      </c>
      <c r="F114" s="97"/>
      <c r="G114" s="36"/>
      <c r="H114" s="36"/>
      <c r="I114" s="22" t="s">
        <v>37</v>
      </c>
      <c r="J114" s="25">
        <f t="shared" si="23"/>
        <v>1</v>
      </c>
      <c r="K114" s="26" t="s">
        <v>47</v>
      </c>
      <c r="L114" s="26" t="s">
        <v>7</v>
      </c>
      <c r="M114" s="70"/>
      <c r="N114" s="70"/>
      <c r="O114" s="37"/>
      <c r="P114" s="38"/>
      <c r="Q114" s="37"/>
      <c r="R114" s="37"/>
      <c r="S114" s="39"/>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68">
        <f t="shared" si="17"/>
        <v>0</v>
      </c>
      <c r="BB114" s="68">
        <f t="shared" si="24"/>
        <v>0</v>
      </c>
      <c r="BC114" s="33" t="str">
        <f t="shared" si="25"/>
        <v>INR Zero Only</v>
      </c>
      <c r="IE114" s="35">
        <v>1.01</v>
      </c>
      <c r="IF114" s="35" t="s">
        <v>38</v>
      </c>
      <c r="IG114" s="35" t="s">
        <v>34</v>
      </c>
      <c r="IH114" s="35">
        <v>123.223</v>
      </c>
      <c r="II114" s="35" t="s">
        <v>36</v>
      </c>
    </row>
    <row r="115" spans="1:243" s="34" customFormat="1" ht="15">
      <c r="A115" s="19">
        <v>2.06</v>
      </c>
      <c r="B115" s="76" t="s">
        <v>276</v>
      </c>
      <c r="C115" s="21" t="s">
        <v>153</v>
      </c>
      <c r="D115" s="103">
        <v>1</v>
      </c>
      <c r="E115" s="104" t="s">
        <v>301</v>
      </c>
      <c r="F115" s="97"/>
      <c r="G115" s="36"/>
      <c r="H115" s="36"/>
      <c r="I115" s="22" t="s">
        <v>37</v>
      </c>
      <c r="J115" s="25">
        <f t="shared" si="23"/>
        <v>1</v>
      </c>
      <c r="K115" s="26" t="s">
        <v>47</v>
      </c>
      <c r="L115" s="26" t="s">
        <v>7</v>
      </c>
      <c r="M115" s="70"/>
      <c r="N115" s="70"/>
      <c r="O115" s="37"/>
      <c r="P115" s="38"/>
      <c r="Q115" s="37"/>
      <c r="R115" s="37"/>
      <c r="S115" s="39"/>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68">
        <f t="shared" si="17"/>
        <v>0</v>
      </c>
      <c r="BB115" s="68">
        <f t="shared" si="24"/>
        <v>0</v>
      </c>
      <c r="BC115" s="33" t="str">
        <f t="shared" si="25"/>
        <v>INR Zero Only</v>
      </c>
      <c r="IE115" s="35">
        <v>1.02</v>
      </c>
      <c r="IF115" s="35" t="s">
        <v>39</v>
      </c>
      <c r="IG115" s="35" t="s">
        <v>40</v>
      </c>
      <c r="IH115" s="35">
        <v>213</v>
      </c>
      <c r="II115" s="35" t="s">
        <v>36</v>
      </c>
    </row>
    <row r="116" spans="1:243" s="34" customFormat="1" ht="409.5" customHeight="1">
      <c r="A116" s="19">
        <v>2.07</v>
      </c>
      <c r="B116" s="93" t="s">
        <v>300</v>
      </c>
      <c r="C116" s="21" t="s">
        <v>154</v>
      </c>
      <c r="D116" s="97">
        <v>1</v>
      </c>
      <c r="E116" s="105" t="s">
        <v>304</v>
      </c>
      <c r="F116" s="97">
        <v>3375000</v>
      </c>
      <c r="G116" s="36"/>
      <c r="H116" s="36"/>
      <c r="I116" s="22" t="s">
        <v>37</v>
      </c>
      <c r="J116" s="25">
        <f t="shared" si="23"/>
        <v>1</v>
      </c>
      <c r="K116" s="26" t="s">
        <v>47</v>
      </c>
      <c r="L116" s="26" t="s">
        <v>7</v>
      </c>
      <c r="M116" s="70"/>
      <c r="N116" s="70"/>
      <c r="O116" s="37"/>
      <c r="P116" s="38"/>
      <c r="Q116" s="37"/>
      <c r="R116" s="37"/>
      <c r="S116" s="39"/>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68">
        <f t="shared" si="17"/>
        <v>0</v>
      </c>
      <c r="BB116" s="68">
        <f t="shared" si="24"/>
        <v>0</v>
      </c>
      <c r="BC116" s="33" t="str">
        <f t="shared" si="25"/>
        <v>INR Zero Only</v>
      </c>
      <c r="IE116" s="35">
        <v>2</v>
      </c>
      <c r="IF116" s="35" t="s">
        <v>33</v>
      </c>
      <c r="IG116" s="35" t="s">
        <v>41</v>
      </c>
      <c r="IH116" s="35">
        <v>10</v>
      </c>
      <c r="II116" s="35" t="s">
        <v>36</v>
      </c>
    </row>
    <row r="117" spans="1:243" s="34" customFormat="1" ht="226.5" customHeight="1">
      <c r="A117" s="19">
        <v>2.08</v>
      </c>
      <c r="B117" s="76" t="s">
        <v>277</v>
      </c>
      <c r="C117" s="21" t="s">
        <v>155</v>
      </c>
      <c r="D117" s="97">
        <v>1</v>
      </c>
      <c r="E117" s="105" t="s">
        <v>303</v>
      </c>
      <c r="F117" s="97">
        <v>2700000</v>
      </c>
      <c r="G117" s="36"/>
      <c r="H117" s="36"/>
      <c r="I117" s="22" t="s">
        <v>37</v>
      </c>
      <c r="J117" s="25">
        <f>IF(I117="Less(-)",-1,1)</f>
        <v>1</v>
      </c>
      <c r="K117" s="26" t="s">
        <v>47</v>
      </c>
      <c r="L117" s="26" t="s">
        <v>7</v>
      </c>
      <c r="M117" s="70"/>
      <c r="N117" s="70"/>
      <c r="O117" s="37"/>
      <c r="P117" s="38"/>
      <c r="Q117" s="37"/>
      <c r="R117" s="37"/>
      <c r="S117" s="39"/>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68">
        <f t="shared" si="17"/>
        <v>0</v>
      </c>
      <c r="BB117" s="68">
        <f t="shared" si="24"/>
        <v>0</v>
      </c>
      <c r="BC117" s="33" t="str">
        <f>SpellNumber(L117,BB117)</f>
        <v>INR Zero Only</v>
      </c>
      <c r="IE117" s="35">
        <v>1.01</v>
      </c>
      <c r="IF117" s="35" t="s">
        <v>38</v>
      </c>
      <c r="IG117" s="35" t="s">
        <v>34</v>
      </c>
      <c r="IH117" s="35">
        <v>123.223</v>
      </c>
      <c r="II117" s="35" t="s">
        <v>36</v>
      </c>
    </row>
    <row r="118" spans="1:243" s="34" customFormat="1" ht="162.75" customHeight="1">
      <c r="A118" s="19">
        <v>2.09</v>
      </c>
      <c r="B118" s="83" t="s">
        <v>278</v>
      </c>
      <c r="C118" s="21" t="s">
        <v>156</v>
      </c>
      <c r="D118" s="94">
        <v>36</v>
      </c>
      <c r="E118" s="94" t="s">
        <v>301</v>
      </c>
      <c r="F118" s="95">
        <v>17500</v>
      </c>
      <c r="G118" s="36"/>
      <c r="H118" s="36"/>
      <c r="I118" s="22" t="s">
        <v>37</v>
      </c>
      <c r="J118" s="25">
        <f>IF(I118="Less(-)",-1,1)</f>
        <v>1</v>
      </c>
      <c r="K118" s="26" t="s">
        <v>47</v>
      </c>
      <c r="L118" s="26" t="s">
        <v>7</v>
      </c>
      <c r="M118" s="70"/>
      <c r="N118" s="70"/>
      <c r="O118" s="37"/>
      <c r="P118" s="38"/>
      <c r="Q118" s="37"/>
      <c r="R118" s="37"/>
      <c r="S118" s="39"/>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68">
        <f t="shared" si="17"/>
        <v>0</v>
      </c>
      <c r="BB118" s="68">
        <f t="shared" si="24"/>
        <v>0</v>
      </c>
      <c r="BC118" s="33" t="str">
        <f>SpellNumber(L118,BB118)</f>
        <v>INR Zero Only</v>
      </c>
      <c r="IE118" s="35">
        <v>1.02</v>
      </c>
      <c r="IF118" s="35" t="s">
        <v>39</v>
      </c>
      <c r="IG118" s="35" t="s">
        <v>40</v>
      </c>
      <c r="IH118" s="35">
        <v>213</v>
      </c>
      <c r="II118" s="35" t="s">
        <v>36</v>
      </c>
    </row>
    <row r="119" spans="1:243" s="34" customFormat="1" ht="209.25" customHeight="1">
      <c r="A119" s="19">
        <v>2.1</v>
      </c>
      <c r="B119" s="83" t="s">
        <v>279</v>
      </c>
      <c r="C119" s="21" t="s">
        <v>157</v>
      </c>
      <c r="D119" s="94">
        <v>2000</v>
      </c>
      <c r="E119" s="94" t="s">
        <v>302</v>
      </c>
      <c r="F119" s="95">
        <v>4500</v>
      </c>
      <c r="G119" s="36"/>
      <c r="H119" s="24"/>
      <c r="I119" s="22" t="s">
        <v>37</v>
      </c>
      <c r="J119" s="25">
        <f aca="true" t="shared" si="26" ref="J119:J129">IF(I119="Less(-)",-1,1)</f>
        <v>1</v>
      </c>
      <c r="K119" s="26" t="s">
        <v>47</v>
      </c>
      <c r="L119" s="26" t="s">
        <v>7</v>
      </c>
      <c r="M119" s="70"/>
      <c r="N119" s="70"/>
      <c r="O119" s="37"/>
      <c r="P119" s="38"/>
      <c r="Q119" s="37"/>
      <c r="R119" s="37"/>
      <c r="S119" s="39"/>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68">
        <f t="shared" si="17"/>
        <v>0</v>
      </c>
      <c r="BB119" s="68">
        <f>BA119+SUM(N119:AZ119)</f>
        <v>0</v>
      </c>
      <c r="BC119" s="33" t="str">
        <f>SpellNumber(L119,BB119)</f>
        <v>INR Zero Only</v>
      </c>
      <c r="IE119" s="35">
        <v>1.01</v>
      </c>
      <c r="IF119" s="35" t="s">
        <v>38</v>
      </c>
      <c r="IG119" s="35" t="s">
        <v>34</v>
      </c>
      <c r="IH119" s="35">
        <v>123.223</v>
      </c>
      <c r="II119" s="35" t="s">
        <v>36</v>
      </c>
    </row>
    <row r="120" spans="1:243" s="34" customFormat="1" ht="171.75" customHeight="1">
      <c r="A120" s="19">
        <v>2.11</v>
      </c>
      <c r="B120" s="83" t="s">
        <v>280</v>
      </c>
      <c r="C120" s="21" t="s">
        <v>158</v>
      </c>
      <c r="D120" s="94">
        <v>8</v>
      </c>
      <c r="E120" s="94" t="s">
        <v>301</v>
      </c>
      <c r="F120" s="95">
        <v>15000</v>
      </c>
      <c r="G120" s="36"/>
      <c r="H120" s="36"/>
      <c r="I120" s="22" t="s">
        <v>37</v>
      </c>
      <c r="J120" s="25">
        <f t="shared" si="26"/>
        <v>1</v>
      </c>
      <c r="K120" s="26" t="s">
        <v>47</v>
      </c>
      <c r="L120" s="26" t="s">
        <v>7</v>
      </c>
      <c r="M120" s="70"/>
      <c r="N120" s="70"/>
      <c r="O120" s="37"/>
      <c r="P120" s="38"/>
      <c r="Q120" s="37"/>
      <c r="R120" s="37"/>
      <c r="S120" s="39"/>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68">
        <f t="shared" si="17"/>
        <v>0</v>
      </c>
      <c r="BB120" s="68">
        <f aca="true" t="shared" si="27" ref="BB120:BB135">BA120+SUM(N120:AZ120)</f>
        <v>0</v>
      </c>
      <c r="BC120" s="33" t="str">
        <f aca="true" t="shared" si="28" ref="BC120:BC129">SpellNumber(L120,BB120)</f>
        <v>INR Zero Only</v>
      </c>
      <c r="IE120" s="35">
        <v>1.02</v>
      </c>
      <c r="IF120" s="35" t="s">
        <v>39</v>
      </c>
      <c r="IG120" s="35" t="s">
        <v>40</v>
      </c>
      <c r="IH120" s="35">
        <v>213</v>
      </c>
      <c r="II120" s="35" t="s">
        <v>36</v>
      </c>
    </row>
    <row r="121" spans="1:243" s="34" customFormat="1" ht="168" customHeight="1">
      <c r="A121" s="19">
        <v>2.12</v>
      </c>
      <c r="B121" s="83" t="s">
        <v>281</v>
      </c>
      <c r="C121" s="21" t="s">
        <v>159</v>
      </c>
      <c r="D121" s="94">
        <v>71</v>
      </c>
      <c r="E121" s="94" t="s">
        <v>301</v>
      </c>
      <c r="F121" s="95">
        <v>25000</v>
      </c>
      <c r="G121" s="36"/>
      <c r="H121" s="36"/>
      <c r="I121" s="22" t="s">
        <v>37</v>
      </c>
      <c r="J121" s="25">
        <f t="shared" si="26"/>
        <v>1</v>
      </c>
      <c r="K121" s="26" t="s">
        <v>47</v>
      </c>
      <c r="L121" s="26" t="s">
        <v>7</v>
      </c>
      <c r="M121" s="70"/>
      <c r="N121" s="70"/>
      <c r="O121" s="37"/>
      <c r="P121" s="38"/>
      <c r="Q121" s="37"/>
      <c r="R121" s="37"/>
      <c r="S121" s="39"/>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68">
        <f t="shared" si="17"/>
        <v>0</v>
      </c>
      <c r="BB121" s="68">
        <f t="shared" si="27"/>
        <v>0</v>
      </c>
      <c r="BC121" s="33" t="str">
        <f t="shared" si="28"/>
        <v>INR Zero Only</v>
      </c>
      <c r="IE121" s="35">
        <v>2</v>
      </c>
      <c r="IF121" s="35" t="s">
        <v>33</v>
      </c>
      <c r="IG121" s="35" t="s">
        <v>41</v>
      </c>
      <c r="IH121" s="35">
        <v>10</v>
      </c>
      <c r="II121" s="35" t="s">
        <v>36</v>
      </c>
    </row>
    <row r="122" spans="1:243" s="34" customFormat="1" ht="116.25" customHeight="1">
      <c r="A122" s="19">
        <v>2.13</v>
      </c>
      <c r="B122" s="89" t="s">
        <v>282</v>
      </c>
      <c r="C122" s="21" t="s">
        <v>160</v>
      </c>
      <c r="D122" s="94">
        <v>80</v>
      </c>
      <c r="E122" s="94" t="s">
        <v>301</v>
      </c>
      <c r="F122" s="95">
        <v>21500</v>
      </c>
      <c r="G122" s="36"/>
      <c r="H122" s="36"/>
      <c r="I122" s="22" t="s">
        <v>37</v>
      </c>
      <c r="J122" s="25">
        <f t="shared" si="26"/>
        <v>1</v>
      </c>
      <c r="K122" s="26" t="s">
        <v>47</v>
      </c>
      <c r="L122" s="26" t="s">
        <v>7</v>
      </c>
      <c r="M122" s="70"/>
      <c r="N122" s="70"/>
      <c r="O122" s="37"/>
      <c r="P122" s="38"/>
      <c r="Q122" s="37"/>
      <c r="R122" s="37"/>
      <c r="S122" s="39"/>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68">
        <f t="shared" si="17"/>
        <v>0</v>
      </c>
      <c r="BB122" s="68">
        <f t="shared" si="27"/>
        <v>0</v>
      </c>
      <c r="BC122" s="33" t="str">
        <f t="shared" si="28"/>
        <v>INR Zero Only</v>
      </c>
      <c r="IE122" s="35">
        <v>3</v>
      </c>
      <c r="IF122" s="35" t="s">
        <v>42</v>
      </c>
      <c r="IG122" s="35" t="s">
        <v>43</v>
      </c>
      <c r="IH122" s="35">
        <v>10</v>
      </c>
      <c r="II122" s="35" t="s">
        <v>36</v>
      </c>
    </row>
    <row r="123" spans="1:243" s="34" customFormat="1" ht="116.25" customHeight="1">
      <c r="A123" s="19">
        <v>2.14</v>
      </c>
      <c r="B123" s="83" t="s">
        <v>283</v>
      </c>
      <c r="C123" s="21" t="s">
        <v>161</v>
      </c>
      <c r="D123" s="94">
        <v>32</v>
      </c>
      <c r="E123" s="94" t="s">
        <v>301</v>
      </c>
      <c r="F123" s="95">
        <v>17500</v>
      </c>
      <c r="G123" s="36"/>
      <c r="H123" s="36"/>
      <c r="I123" s="22" t="s">
        <v>37</v>
      </c>
      <c r="J123" s="25">
        <f t="shared" si="26"/>
        <v>1</v>
      </c>
      <c r="K123" s="26" t="s">
        <v>47</v>
      </c>
      <c r="L123" s="26" t="s">
        <v>7</v>
      </c>
      <c r="M123" s="70"/>
      <c r="N123" s="70"/>
      <c r="O123" s="37"/>
      <c r="P123" s="38"/>
      <c r="Q123" s="37"/>
      <c r="R123" s="37"/>
      <c r="S123" s="39"/>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68">
        <f t="shared" si="17"/>
        <v>0</v>
      </c>
      <c r="BB123" s="68">
        <f t="shared" si="27"/>
        <v>0</v>
      </c>
      <c r="BC123" s="33" t="str">
        <f t="shared" si="28"/>
        <v>INR Zero Only</v>
      </c>
      <c r="IE123" s="35">
        <v>1.01</v>
      </c>
      <c r="IF123" s="35" t="s">
        <v>38</v>
      </c>
      <c r="IG123" s="35" t="s">
        <v>34</v>
      </c>
      <c r="IH123" s="35">
        <v>123.223</v>
      </c>
      <c r="II123" s="35" t="s">
        <v>36</v>
      </c>
    </row>
    <row r="124" spans="1:243" s="34" customFormat="1" ht="116.25" customHeight="1">
      <c r="A124" s="19">
        <v>2.15</v>
      </c>
      <c r="B124" s="83" t="s">
        <v>284</v>
      </c>
      <c r="C124" s="21" t="s">
        <v>162</v>
      </c>
      <c r="D124" s="94">
        <v>7</v>
      </c>
      <c r="E124" s="94" t="s">
        <v>301</v>
      </c>
      <c r="F124" s="95">
        <v>18000</v>
      </c>
      <c r="G124" s="36"/>
      <c r="H124" s="36"/>
      <c r="I124" s="22" t="s">
        <v>37</v>
      </c>
      <c r="J124" s="25">
        <f t="shared" si="26"/>
        <v>1</v>
      </c>
      <c r="K124" s="26" t="s">
        <v>47</v>
      </c>
      <c r="L124" s="26" t="s">
        <v>7</v>
      </c>
      <c r="M124" s="70"/>
      <c r="N124" s="70"/>
      <c r="O124" s="37"/>
      <c r="P124" s="38"/>
      <c r="Q124" s="37"/>
      <c r="R124" s="37"/>
      <c r="S124" s="39"/>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1"/>
      <c r="AV124" s="40"/>
      <c r="AW124" s="40"/>
      <c r="AX124" s="40"/>
      <c r="AY124" s="40"/>
      <c r="AZ124" s="40"/>
      <c r="BA124" s="68">
        <f t="shared" si="17"/>
        <v>0</v>
      </c>
      <c r="BB124" s="68">
        <f t="shared" si="27"/>
        <v>0</v>
      </c>
      <c r="BC124" s="33" t="str">
        <f t="shared" si="28"/>
        <v>INR Zero Only</v>
      </c>
      <c r="IE124" s="35">
        <v>1.02</v>
      </c>
      <c r="IF124" s="35" t="s">
        <v>39</v>
      </c>
      <c r="IG124" s="35" t="s">
        <v>40</v>
      </c>
      <c r="IH124" s="35">
        <v>213</v>
      </c>
      <c r="II124" s="35" t="s">
        <v>36</v>
      </c>
    </row>
    <row r="125" spans="1:243" s="34" customFormat="1" ht="215.25" customHeight="1">
      <c r="A125" s="19">
        <v>2.16</v>
      </c>
      <c r="B125" s="83" t="s">
        <v>285</v>
      </c>
      <c r="C125" s="21" t="s">
        <v>163</v>
      </c>
      <c r="D125" s="94">
        <v>18</v>
      </c>
      <c r="E125" s="94" t="s">
        <v>301</v>
      </c>
      <c r="F125" s="95">
        <v>6500</v>
      </c>
      <c r="G125" s="36"/>
      <c r="H125" s="36"/>
      <c r="I125" s="22" t="s">
        <v>37</v>
      </c>
      <c r="J125" s="25">
        <f t="shared" si="26"/>
        <v>1</v>
      </c>
      <c r="K125" s="26" t="s">
        <v>47</v>
      </c>
      <c r="L125" s="26" t="s">
        <v>7</v>
      </c>
      <c r="M125" s="70"/>
      <c r="N125" s="70"/>
      <c r="O125" s="37"/>
      <c r="P125" s="38"/>
      <c r="Q125" s="37"/>
      <c r="R125" s="37"/>
      <c r="S125" s="39"/>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68">
        <f t="shared" si="17"/>
        <v>0</v>
      </c>
      <c r="BB125" s="68">
        <f t="shared" si="27"/>
        <v>0</v>
      </c>
      <c r="BC125" s="33" t="str">
        <f t="shared" si="28"/>
        <v>INR Zero Only</v>
      </c>
      <c r="IE125" s="35">
        <v>2</v>
      </c>
      <c r="IF125" s="35" t="s">
        <v>33</v>
      </c>
      <c r="IG125" s="35" t="s">
        <v>41</v>
      </c>
      <c r="IH125" s="35">
        <v>10</v>
      </c>
      <c r="II125" s="35" t="s">
        <v>36</v>
      </c>
    </row>
    <row r="126" spans="1:243" s="34" customFormat="1" ht="116.25" customHeight="1">
      <c r="A126" s="19">
        <v>2.17</v>
      </c>
      <c r="B126" s="87" t="s">
        <v>286</v>
      </c>
      <c r="C126" s="21" t="s">
        <v>164</v>
      </c>
      <c r="D126" s="94">
        <v>34</v>
      </c>
      <c r="E126" s="94" t="s">
        <v>301</v>
      </c>
      <c r="F126" s="95">
        <v>45000</v>
      </c>
      <c r="G126" s="36"/>
      <c r="H126" s="36"/>
      <c r="I126" s="22" t="s">
        <v>37</v>
      </c>
      <c r="J126" s="25">
        <f t="shared" si="26"/>
        <v>1</v>
      </c>
      <c r="K126" s="26" t="s">
        <v>47</v>
      </c>
      <c r="L126" s="26" t="s">
        <v>7</v>
      </c>
      <c r="M126" s="70"/>
      <c r="N126" s="70"/>
      <c r="O126" s="37"/>
      <c r="P126" s="38"/>
      <c r="Q126" s="37"/>
      <c r="R126" s="37"/>
      <c r="S126" s="39"/>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68">
        <f t="shared" si="17"/>
        <v>0</v>
      </c>
      <c r="BB126" s="68">
        <f t="shared" si="27"/>
        <v>0</v>
      </c>
      <c r="BC126" s="33" t="str">
        <f t="shared" si="28"/>
        <v>INR Zero Only</v>
      </c>
      <c r="IE126" s="35">
        <v>3</v>
      </c>
      <c r="IF126" s="35" t="s">
        <v>42</v>
      </c>
      <c r="IG126" s="35" t="s">
        <v>43</v>
      </c>
      <c r="IH126" s="35">
        <v>10</v>
      </c>
      <c r="II126" s="35" t="s">
        <v>36</v>
      </c>
    </row>
    <row r="127" spans="1:243" s="34" customFormat="1" ht="147.75" customHeight="1">
      <c r="A127" s="19">
        <v>2.18</v>
      </c>
      <c r="B127" s="89" t="s">
        <v>287</v>
      </c>
      <c r="C127" s="21" t="s">
        <v>165</v>
      </c>
      <c r="D127" s="94">
        <v>16</v>
      </c>
      <c r="E127" s="94" t="s">
        <v>301</v>
      </c>
      <c r="F127" s="95">
        <v>55000</v>
      </c>
      <c r="G127" s="36"/>
      <c r="H127" s="36"/>
      <c r="I127" s="22" t="s">
        <v>37</v>
      </c>
      <c r="J127" s="25">
        <f t="shared" si="26"/>
        <v>1</v>
      </c>
      <c r="K127" s="26" t="s">
        <v>47</v>
      </c>
      <c r="L127" s="26" t="s">
        <v>7</v>
      </c>
      <c r="M127" s="70"/>
      <c r="N127" s="70"/>
      <c r="O127" s="37"/>
      <c r="P127" s="38"/>
      <c r="Q127" s="37"/>
      <c r="R127" s="37"/>
      <c r="S127" s="39"/>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68">
        <f t="shared" si="17"/>
        <v>0</v>
      </c>
      <c r="BB127" s="68">
        <f t="shared" si="27"/>
        <v>0</v>
      </c>
      <c r="BC127" s="33" t="str">
        <f t="shared" si="28"/>
        <v>INR Zero Only</v>
      </c>
      <c r="IE127" s="35">
        <v>1.01</v>
      </c>
      <c r="IF127" s="35" t="s">
        <v>38</v>
      </c>
      <c r="IG127" s="35" t="s">
        <v>34</v>
      </c>
      <c r="IH127" s="35">
        <v>123.223</v>
      </c>
      <c r="II127" s="35" t="s">
        <v>36</v>
      </c>
    </row>
    <row r="128" spans="1:243" s="34" customFormat="1" ht="301.5" customHeight="1">
      <c r="A128" s="19">
        <v>2.19</v>
      </c>
      <c r="B128" s="89" t="s">
        <v>288</v>
      </c>
      <c r="C128" s="21" t="s">
        <v>166</v>
      </c>
      <c r="D128" s="94">
        <v>2</v>
      </c>
      <c r="E128" s="94" t="s">
        <v>303</v>
      </c>
      <c r="F128" s="95">
        <v>450000</v>
      </c>
      <c r="G128" s="36"/>
      <c r="H128" s="36"/>
      <c r="I128" s="22" t="s">
        <v>37</v>
      </c>
      <c r="J128" s="25">
        <f t="shared" si="26"/>
        <v>1</v>
      </c>
      <c r="K128" s="26" t="s">
        <v>47</v>
      </c>
      <c r="L128" s="26" t="s">
        <v>7</v>
      </c>
      <c r="M128" s="70"/>
      <c r="N128" s="70"/>
      <c r="O128" s="37"/>
      <c r="P128" s="38"/>
      <c r="Q128" s="37"/>
      <c r="R128" s="37"/>
      <c r="S128" s="39"/>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68">
        <f t="shared" si="17"/>
        <v>0</v>
      </c>
      <c r="BB128" s="68">
        <f t="shared" si="27"/>
        <v>0</v>
      </c>
      <c r="BC128" s="33" t="str">
        <f t="shared" si="28"/>
        <v>INR Zero Only</v>
      </c>
      <c r="IE128" s="35">
        <v>1.02</v>
      </c>
      <c r="IF128" s="35" t="s">
        <v>39</v>
      </c>
      <c r="IG128" s="35" t="s">
        <v>40</v>
      </c>
      <c r="IH128" s="35">
        <v>213</v>
      </c>
      <c r="II128" s="35" t="s">
        <v>36</v>
      </c>
    </row>
    <row r="129" spans="1:243" s="34" customFormat="1" ht="116.25" customHeight="1">
      <c r="A129" s="19">
        <v>2.2</v>
      </c>
      <c r="B129" s="83" t="s">
        <v>289</v>
      </c>
      <c r="C129" s="21" t="s">
        <v>167</v>
      </c>
      <c r="D129" s="94">
        <v>18</v>
      </c>
      <c r="E129" s="94" t="s">
        <v>301</v>
      </c>
      <c r="F129" s="95">
        <v>12500</v>
      </c>
      <c r="G129" s="36"/>
      <c r="H129" s="36"/>
      <c r="I129" s="22" t="s">
        <v>37</v>
      </c>
      <c r="J129" s="25">
        <f t="shared" si="26"/>
        <v>1</v>
      </c>
      <c r="K129" s="26" t="s">
        <v>47</v>
      </c>
      <c r="L129" s="26" t="s">
        <v>7</v>
      </c>
      <c r="M129" s="70"/>
      <c r="N129" s="70"/>
      <c r="O129" s="37"/>
      <c r="P129" s="38"/>
      <c r="Q129" s="37"/>
      <c r="R129" s="37"/>
      <c r="S129" s="39"/>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68">
        <f t="shared" si="17"/>
        <v>0</v>
      </c>
      <c r="BB129" s="68">
        <f t="shared" si="27"/>
        <v>0</v>
      </c>
      <c r="BC129" s="33" t="str">
        <f t="shared" si="28"/>
        <v>INR Zero Only</v>
      </c>
      <c r="IE129" s="35">
        <v>2</v>
      </c>
      <c r="IF129" s="35" t="s">
        <v>33</v>
      </c>
      <c r="IG129" s="35" t="s">
        <v>41</v>
      </c>
      <c r="IH129" s="35">
        <v>10</v>
      </c>
      <c r="II129" s="35" t="s">
        <v>36</v>
      </c>
    </row>
    <row r="130" spans="1:243" s="34" customFormat="1" ht="63" customHeight="1">
      <c r="A130" s="19">
        <v>2.21</v>
      </c>
      <c r="B130" s="83" t="s">
        <v>290</v>
      </c>
      <c r="C130" s="21" t="s">
        <v>168</v>
      </c>
      <c r="D130" s="94">
        <v>1000</v>
      </c>
      <c r="E130" s="94" t="s">
        <v>302</v>
      </c>
      <c r="F130" s="95">
        <v>750</v>
      </c>
      <c r="G130" s="36"/>
      <c r="H130" s="36"/>
      <c r="I130" s="22" t="s">
        <v>37</v>
      </c>
      <c r="J130" s="25">
        <f aca="true" t="shared" si="29" ref="J130:J138">IF(I130="Less(-)",-1,1)</f>
        <v>1</v>
      </c>
      <c r="K130" s="26" t="s">
        <v>47</v>
      </c>
      <c r="L130" s="26" t="s">
        <v>7</v>
      </c>
      <c r="M130" s="70"/>
      <c r="N130" s="70"/>
      <c r="O130" s="37"/>
      <c r="P130" s="38"/>
      <c r="Q130" s="37"/>
      <c r="R130" s="37"/>
      <c r="S130" s="39"/>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68">
        <f t="shared" si="17"/>
        <v>0</v>
      </c>
      <c r="BB130" s="68">
        <f t="shared" si="27"/>
        <v>0</v>
      </c>
      <c r="BC130" s="33" t="str">
        <f aca="true" t="shared" si="30" ref="BC130:BC138">SpellNumber(L130,BB130)</f>
        <v>INR Zero Only</v>
      </c>
      <c r="IE130" s="35">
        <v>1.01</v>
      </c>
      <c r="IF130" s="35" t="s">
        <v>38</v>
      </c>
      <c r="IG130" s="35" t="s">
        <v>34</v>
      </c>
      <c r="IH130" s="35">
        <v>123.223</v>
      </c>
      <c r="II130" s="35" t="s">
        <v>36</v>
      </c>
    </row>
    <row r="131" spans="1:243" s="34" customFormat="1" ht="54.75" customHeight="1">
      <c r="A131" s="19">
        <v>2.22</v>
      </c>
      <c r="B131" s="83" t="s">
        <v>291</v>
      </c>
      <c r="C131" s="21" t="s">
        <v>169</v>
      </c>
      <c r="D131" s="94">
        <v>1500</v>
      </c>
      <c r="E131" s="94" t="s">
        <v>302</v>
      </c>
      <c r="F131" s="95">
        <v>320</v>
      </c>
      <c r="G131" s="36"/>
      <c r="H131" s="36"/>
      <c r="I131" s="22" t="s">
        <v>37</v>
      </c>
      <c r="J131" s="25">
        <f t="shared" si="29"/>
        <v>1</v>
      </c>
      <c r="K131" s="26" t="s">
        <v>47</v>
      </c>
      <c r="L131" s="26" t="s">
        <v>7</v>
      </c>
      <c r="M131" s="70"/>
      <c r="N131" s="70"/>
      <c r="O131" s="37"/>
      <c r="P131" s="38"/>
      <c r="Q131" s="37"/>
      <c r="R131" s="37"/>
      <c r="S131" s="39"/>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68">
        <f t="shared" si="17"/>
        <v>0</v>
      </c>
      <c r="BB131" s="68">
        <f t="shared" si="27"/>
        <v>0</v>
      </c>
      <c r="BC131" s="33" t="str">
        <f t="shared" si="30"/>
        <v>INR Zero Only</v>
      </c>
      <c r="IE131" s="35">
        <v>1.02</v>
      </c>
      <c r="IF131" s="35" t="s">
        <v>39</v>
      </c>
      <c r="IG131" s="35" t="s">
        <v>40</v>
      </c>
      <c r="IH131" s="35">
        <v>213</v>
      </c>
      <c r="II131" s="35" t="s">
        <v>36</v>
      </c>
    </row>
    <row r="132" spans="1:243" s="34" customFormat="1" ht="15">
      <c r="A132" s="19">
        <v>2.23</v>
      </c>
      <c r="B132" s="83" t="s">
        <v>292</v>
      </c>
      <c r="C132" s="21" t="s">
        <v>170</v>
      </c>
      <c r="D132" s="94">
        <v>200</v>
      </c>
      <c r="E132" s="94" t="s">
        <v>301</v>
      </c>
      <c r="F132" s="95">
        <v>250</v>
      </c>
      <c r="G132" s="36"/>
      <c r="H132" s="36"/>
      <c r="I132" s="22" t="s">
        <v>37</v>
      </c>
      <c r="J132" s="25">
        <f t="shared" si="29"/>
        <v>1</v>
      </c>
      <c r="K132" s="26" t="s">
        <v>47</v>
      </c>
      <c r="L132" s="26" t="s">
        <v>7</v>
      </c>
      <c r="M132" s="70"/>
      <c r="N132" s="70"/>
      <c r="O132" s="37"/>
      <c r="P132" s="38"/>
      <c r="Q132" s="37"/>
      <c r="R132" s="37"/>
      <c r="S132" s="39"/>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68">
        <f t="shared" si="17"/>
        <v>0</v>
      </c>
      <c r="BB132" s="68">
        <f t="shared" si="27"/>
        <v>0</v>
      </c>
      <c r="BC132" s="33" t="str">
        <f t="shared" si="30"/>
        <v>INR Zero Only</v>
      </c>
      <c r="IE132" s="35">
        <v>2</v>
      </c>
      <c r="IF132" s="35" t="s">
        <v>33</v>
      </c>
      <c r="IG132" s="35" t="s">
        <v>41</v>
      </c>
      <c r="IH132" s="35">
        <v>10</v>
      </c>
      <c r="II132" s="35" t="s">
        <v>36</v>
      </c>
    </row>
    <row r="133" spans="1:243" s="34" customFormat="1" ht="15">
      <c r="A133" s="19">
        <v>2.24</v>
      </c>
      <c r="B133" s="83" t="s">
        <v>293</v>
      </c>
      <c r="C133" s="21" t="s">
        <v>171</v>
      </c>
      <c r="D133" s="94">
        <v>1</v>
      </c>
      <c r="E133" s="94" t="s">
        <v>304</v>
      </c>
      <c r="F133" s="95">
        <v>650000</v>
      </c>
      <c r="G133" s="36"/>
      <c r="H133" s="36"/>
      <c r="I133" s="22" t="s">
        <v>37</v>
      </c>
      <c r="J133" s="25">
        <f t="shared" si="29"/>
        <v>1</v>
      </c>
      <c r="K133" s="26" t="s">
        <v>47</v>
      </c>
      <c r="L133" s="26" t="s">
        <v>7</v>
      </c>
      <c r="M133" s="70"/>
      <c r="N133" s="70"/>
      <c r="O133" s="37"/>
      <c r="P133" s="38"/>
      <c r="Q133" s="37"/>
      <c r="R133" s="37"/>
      <c r="S133" s="39"/>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68">
        <f t="shared" si="17"/>
        <v>0</v>
      </c>
      <c r="BB133" s="68">
        <f t="shared" si="27"/>
        <v>0</v>
      </c>
      <c r="BC133" s="33" t="str">
        <f t="shared" si="30"/>
        <v>INR Zero Only</v>
      </c>
      <c r="IE133" s="35">
        <v>2</v>
      </c>
      <c r="IF133" s="35" t="s">
        <v>33</v>
      </c>
      <c r="IG133" s="35" t="s">
        <v>41</v>
      </c>
      <c r="IH133" s="35">
        <v>10</v>
      </c>
      <c r="II133" s="35" t="s">
        <v>36</v>
      </c>
    </row>
    <row r="134" spans="1:243" s="34" customFormat="1" ht="30">
      <c r="A134" s="19">
        <v>2.25</v>
      </c>
      <c r="B134" s="83" t="s">
        <v>294</v>
      </c>
      <c r="C134" s="21" t="s">
        <v>172</v>
      </c>
      <c r="D134" s="94">
        <v>100</v>
      </c>
      <c r="E134" s="94" t="s">
        <v>301</v>
      </c>
      <c r="F134" s="95">
        <v>2500</v>
      </c>
      <c r="G134" s="36"/>
      <c r="H134" s="36"/>
      <c r="I134" s="22" t="s">
        <v>37</v>
      </c>
      <c r="J134" s="25">
        <f t="shared" si="29"/>
        <v>1</v>
      </c>
      <c r="K134" s="26" t="s">
        <v>47</v>
      </c>
      <c r="L134" s="26" t="s">
        <v>7</v>
      </c>
      <c r="M134" s="70"/>
      <c r="N134" s="70"/>
      <c r="O134" s="37"/>
      <c r="P134" s="38"/>
      <c r="Q134" s="37"/>
      <c r="R134" s="37"/>
      <c r="S134" s="39"/>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68">
        <f t="shared" si="17"/>
        <v>0</v>
      </c>
      <c r="BB134" s="68">
        <f t="shared" si="27"/>
        <v>0</v>
      </c>
      <c r="BC134" s="33" t="str">
        <f t="shared" si="30"/>
        <v>INR Zero Only</v>
      </c>
      <c r="IE134" s="35">
        <v>1.01</v>
      </c>
      <c r="IF134" s="35" t="s">
        <v>38</v>
      </c>
      <c r="IG134" s="35" t="s">
        <v>34</v>
      </c>
      <c r="IH134" s="35">
        <v>123.223</v>
      </c>
      <c r="II134" s="35" t="s">
        <v>36</v>
      </c>
    </row>
    <row r="135" spans="1:243" s="34" customFormat="1" ht="227.25" customHeight="1">
      <c r="A135" s="19">
        <v>2.26</v>
      </c>
      <c r="B135" s="83" t="s">
        <v>295</v>
      </c>
      <c r="C135" s="21" t="s">
        <v>173</v>
      </c>
      <c r="D135" s="94">
        <v>200</v>
      </c>
      <c r="E135" s="94" t="s">
        <v>301</v>
      </c>
      <c r="F135" s="95">
        <v>18000</v>
      </c>
      <c r="G135" s="36"/>
      <c r="H135" s="36"/>
      <c r="I135" s="22" t="s">
        <v>37</v>
      </c>
      <c r="J135" s="25">
        <f t="shared" si="29"/>
        <v>1</v>
      </c>
      <c r="K135" s="26" t="s">
        <v>47</v>
      </c>
      <c r="L135" s="26" t="s">
        <v>7</v>
      </c>
      <c r="M135" s="70"/>
      <c r="N135" s="70"/>
      <c r="O135" s="37"/>
      <c r="P135" s="38"/>
      <c r="Q135" s="37"/>
      <c r="R135" s="37"/>
      <c r="S135" s="39"/>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68">
        <f t="shared" si="17"/>
        <v>0</v>
      </c>
      <c r="BB135" s="68">
        <f t="shared" si="27"/>
        <v>0</v>
      </c>
      <c r="BC135" s="33" t="str">
        <f t="shared" si="30"/>
        <v>INR Zero Only</v>
      </c>
      <c r="IE135" s="35">
        <v>1.02</v>
      </c>
      <c r="IF135" s="35" t="s">
        <v>39</v>
      </c>
      <c r="IG135" s="35" t="s">
        <v>40</v>
      </c>
      <c r="IH135" s="35">
        <v>213</v>
      </c>
      <c r="II135" s="35" t="s">
        <v>36</v>
      </c>
    </row>
    <row r="136" spans="1:243" s="34" customFormat="1" ht="15">
      <c r="A136" s="19">
        <v>2.27</v>
      </c>
      <c r="B136" s="90" t="s">
        <v>296</v>
      </c>
      <c r="C136" s="21" t="s">
        <v>174</v>
      </c>
      <c r="D136" s="94">
        <v>1</v>
      </c>
      <c r="E136" s="94" t="s">
        <v>306</v>
      </c>
      <c r="F136" s="95"/>
      <c r="G136" s="36"/>
      <c r="H136" s="24"/>
      <c r="I136" s="22" t="s">
        <v>37</v>
      </c>
      <c r="J136" s="25">
        <f t="shared" si="29"/>
        <v>1</v>
      </c>
      <c r="K136" s="26" t="s">
        <v>47</v>
      </c>
      <c r="L136" s="26" t="s">
        <v>7</v>
      </c>
      <c r="M136" s="70"/>
      <c r="N136" s="70"/>
      <c r="O136" s="37"/>
      <c r="P136" s="38"/>
      <c r="Q136" s="37"/>
      <c r="R136" s="37"/>
      <c r="S136" s="39"/>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68">
        <f t="shared" si="17"/>
        <v>0</v>
      </c>
      <c r="BB136" s="68">
        <f>BA136+SUM(N136:AZ136)</f>
        <v>0</v>
      </c>
      <c r="BC136" s="33" t="str">
        <f t="shared" si="30"/>
        <v>INR Zero Only</v>
      </c>
      <c r="IE136" s="35">
        <v>1.01</v>
      </c>
      <c r="IF136" s="35" t="s">
        <v>38</v>
      </c>
      <c r="IG136" s="35" t="s">
        <v>34</v>
      </c>
      <c r="IH136" s="35">
        <v>123.223</v>
      </c>
      <c r="II136" s="35" t="s">
        <v>36</v>
      </c>
    </row>
    <row r="137" spans="1:243" s="34" customFormat="1" ht="15">
      <c r="A137" s="19">
        <v>2.28</v>
      </c>
      <c r="B137" s="90" t="s">
        <v>297</v>
      </c>
      <c r="C137" s="21" t="s">
        <v>175</v>
      </c>
      <c r="D137" s="94">
        <v>1</v>
      </c>
      <c r="E137" s="94" t="s">
        <v>306</v>
      </c>
      <c r="F137" s="95"/>
      <c r="G137" s="36"/>
      <c r="H137" s="36"/>
      <c r="I137" s="22" t="s">
        <v>37</v>
      </c>
      <c r="J137" s="25">
        <f t="shared" si="29"/>
        <v>1</v>
      </c>
      <c r="K137" s="26" t="s">
        <v>47</v>
      </c>
      <c r="L137" s="26" t="s">
        <v>7</v>
      </c>
      <c r="M137" s="70"/>
      <c r="N137" s="70"/>
      <c r="O137" s="37"/>
      <c r="P137" s="38"/>
      <c r="Q137" s="37"/>
      <c r="R137" s="37"/>
      <c r="S137" s="39"/>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68">
        <f t="shared" si="17"/>
        <v>0</v>
      </c>
      <c r="BB137" s="68">
        <f>BA137+SUM(N137:AZ137)</f>
        <v>0</v>
      </c>
      <c r="BC137" s="33" t="str">
        <f t="shared" si="30"/>
        <v>INR Zero Only</v>
      </c>
      <c r="IE137" s="35">
        <v>1.02</v>
      </c>
      <c r="IF137" s="35" t="s">
        <v>39</v>
      </c>
      <c r="IG137" s="35" t="s">
        <v>40</v>
      </c>
      <c r="IH137" s="35">
        <v>213</v>
      </c>
      <c r="II137" s="35" t="s">
        <v>36</v>
      </c>
    </row>
    <row r="138" spans="1:243" s="34" customFormat="1" ht="15">
      <c r="A138" s="19">
        <v>2.29</v>
      </c>
      <c r="B138" s="91" t="s">
        <v>298</v>
      </c>
      <c r="C138" s="21" t="s">
        <v>176</v>
      </c>
      <c r="D138" s="94">
        <v>1</v>
      </c>
      <c r="E138" s="94" t="s">
        <v>306</v>
      </c>
      <c r="F138" s="95"/>
      <c r="G138" s="36"/>
      <c r="H138" s="42"/>
      <c r="I138" s="22" t="s">
        <v>37</v>
      </c>
      <c r="J138" s="25">
        <f t="shared" si="29"/>
        <v>1</v>
      </c>
      <c r="K138" s="26" t="s">
        <v>47</v>
      </c>
      <c r="L138" s="26" t="s">
        <v>7</v>
      </c>
      <c r="M138" s="70"/>
      <c r="N138" s="70"/>
      <c r="O138" s="37"/>
      <c r="P138" s="38"/>
      <c r="Q138" s="37"/>
      <c r="R138" s="37"/>
      <c r="S138" s="39"/>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68">
        <f t="shared" si="17"/>
        <v>0</v>
      </c>
      <c r="BB138" s="68">
        <f>BA138+SUM(N138:AZ138)</f>
        <v>0</v>
      </c>
      <c r="BC138" s="33" t="str">
        <f t="shared" si="30"/>
        <v>INR Zero Only</v>
      </c>
      <c r="IE138" s="35">
        <v>3</v>
      </c>
      <c r="IF138" s="35" t="s">
        <v>42</v>
      </c>
      <c r="IG138" s="35" t="s">
        <v>43</v>
      </c>
      <c r="IH138" s="35">
        <v>10</v>
      </c>
      <c r="II138" s="35" t="s">
        <v>36</v>
      </c>
    </row>
    <row r="139" spans="1:243" s="34" customFormat="1" ht="33" customHeight="1">
      <c r="A139" s="43" t="s">
        <v>45</v>
      </c>
      <c r="B139" s="44"/>
      <c r="C139" s="45"/>
      <c r="D139" s="46"/>
      <c r="E139" s="46"/>
      <c r="F139" s="46"/>
      <c r="G139" s="46"/>
      <c r="H139" s="47"/>
      <c r="I139" s="47"/>
      <c r="J139" s="47"/>
      <c r="K139" s="47"/>
      <c r="L139" s="48"/>
      <c r="M139" s="49"/>
      <c r="N139" s="49"/>
      <c r="O139" s="49"/>
      <c r="P139" s="49"/>
      <c r="Q139" s="49"/>
      <c r="R139" s="49"/>
      <c r="S139" s="49"/>
      <c r="T139" s="49"/>
      <c r="U139" s="49"/>
      <c r="V139" s="49"/>
      <c r="W139" s="49"/>
      <c r="X139" s="49"/>
      <c r="Y139" s="49"/>
      <c r="Z139" s="49"/>
      <c r="AA139" s="49"/>
      <c r="AB139" s="49"/>
      <c r="AC139" s="49"/>
      <c r="AD139" s="49"/>
      <c r="AE139" s="49"/>
      <c r="AF139" s="49"/>
      <c r="AG139" s="49"/>
      <c r="AH139" s="49"/>
      <c r="AI139" s="49"/>
      <c r="AJ139" s="49"/>
      <c r="AK139" s="49"/>
      <c r="AL139" s="49"/>
      <c r="AM139" s="49"/>
      <c r="AN139" s="49"/>
      <c r="AO139" s="49"/>
      <c r="AP139" s="49"/>
      <c r="AQ139" s="49"/>
      <c r="AR139" s="49"/>
      <c r="AS139" s="49"/>
      <c r="AT139" s="49"/>
      <c r="AU139" s="49"/>
      <c r="AV139" s="49"/>
      <c r="AW139" s="49"/>
      <c r="AX139" s="49"/>
      <c r="AY139" s="49"/>
      <c r="AZ139" s="49"/>
      <c r="BA139" s="69">
        <f>SUM(BA13:BA138)</f>
        <v>0</v>
      </c>
      <c r="BB139" s="69">
        <f>SUM(BB13:BB138)</f>
        <v>0</v>
      </c>
      <c r="BC139" s="33" t="str">
        <f>SpellNumber($E$2,BA139)</f>
        <v>INR Zero Only</v>
      </c>
      <c r="IE139" s="35">
        <v>4</v>
      </c>
      <c r="IF139" s="35" t="s">
        <v>39</v>
      </c>
      <c r="IG139" s="35" t="s">
        <v>44</v>
      </c>
      <c r="IH139" s="35">
        <v>10</v>
      </c>
      <c r="II139" s="35" t="s">
        <v>36</v>
      </c>
    </row>
    <row r="140" spans="1:243" s="59" customFormat="1" ht="39" customHeight="1" hidden="1">
      <c r="A140" s="44" t="s">
        <v>49</v>
      </c>
      <c r="B140" s="50"/>
      <c r="C140" s="51"/>
      <c r="D140" s="52"/>
      <c r="E140" s="53" t="s">
        <v>46</v>
      </c>
      <c r="F140" s="66"/>
      <c r="G140" s="54"/>
      <c r="H140" s="55"/>
      <c r="I140" s="55"/>
      <c r="J140" s="55"/>
      <c r="K140" s="56"/>
      <c r="L140" s="57"/>
      <c r="M140" s="58"/>
      <c r="O140" s="34"/>
      <c r="P140" s="34"/>
      <c r="Q140" s="34"/>
      <c r="R140" s="34"/>
      <c r="S140" s="34"/>
      <c r="BA140" s="64">
        <f>IF(ISBLANK(F140),0,IF(E140="Excess (+)",ROUND(BA139+(BA139*F140),2),IF(E140="Less (-)",ROUND(BA139+(BA139*F140*(-1)),2),0)))</f>
        <v>0</v>
      </c>
      <c r="BB140" s="65">
        <f>ROUND(BA140,0)</f>
        <v>0</v>
      </c>
      <c r="BC140" s="33" t="str">
        <f>SpellNumber(L140,BB140)</f>
        <v> Zero Only</v>
      </c>
      <c r="IE140" s="60"/>
      <c r="IF140" s="60"/>
      <c r="IG140" s="60"/>
      <c r="IH140" s="60"/>
      <c r="II140" s="60"/>
    </row>
    <row r="141" spans="1:243" s="59" customFormat="1" ht="51" customHeight="1">
      <c r="A141" s="43" t="s">
        <v>48</v>
      </c>
      <c r="B141" s="43"/>
      <c r="C141" s="110" t="str">
        <f>SpellNumber($E$2,BA139)</f>
        <v>INR Zero Only</v>
      </c>
      <c r="D141" s="111"/>
      <c r="E141" s="111"/>
      <c r="F141" s="111"/>
      <c r="G141" s="111"/>
      <c r="H141" s="111"/>
      <c r="I141" s="111"/>
      <c r="J141" s="111"/>
      <c r="K141" s="111"/>
      <c r="L141" s="111"/>
      <c r="M141" s="111"/>
      <c r="N141" s="111"/>
      <c r="O141" s="111"/>
      <c r="P141" s="111"/>
      <c r="Q141" s="111"/>
      <c r="R141" s="111"/>
      <c r="S141" s="111"/>
      <c r="T141" s="111"/>
      <c r="U141" s="111"/>
      <c r="V141" s="111"/>
      <c r="W141" s="111"/>
      <c r="X141" s="111"/>
      <c r="Y141" s="111"/>
      <c r="Z141" s="111"/>
      <c r="AA141" s="111"/>
      <c r="AB141" s="111"/>
      <c r="AC141" s="111"/>
      <c r="AD141" s="111"/>
      <c r="AE141" s="111"/>
      <c r="AF141" s="111"/>
      <c r="AG141" s="111"/>
      <c r="AH141" s="111"/>
      <c r="AI141" s="111"/>
      <c r="AJ141" s="111"/>
      <c r="AK141" s="111"/>
      <c r="AL141" s="111"/>
      <c r="AM141" s="111"/>
      <c r="AN141" s="111"/>
      <c r="AO141" s="111"/>
      <c r="AP141" s="111"/>
      <c r="AQ141" s="111"/>
      <c r="AR141" s="111"/>
      <c r="AS141" s="111"/>
      <c r="AT141" s="111"/>
      <c r="AU141" s="111"/>
      <c r="AV141" s="111"/>
      <c r="AW141" s="111"/>
      <c r="AX141" s="111"/>
      <c r="AY141" s="111"/>
      <c r="AZ141" s="111"/>
      <c r="BA141" s="111"/>
      <c r="BB141" s="111"/>
      <c r="BC141" s="112"/>
      <c r="IE141" s="60"/>
      <c r="IF141" s="60"/>
      <c r="IG141" s="60"/>
      <c r="IH141" s="60"/>
      <c r="II141" s="60"/>
    </row>
    <row r="142" spans="3:243" s="14" customFormat="1" ht="15">
      <c r="C142" s="61"/>
      <c r="D142" s="61"/>
      <c r="E142" s="61"/>
      <c r="F142" s="61"/>
      <c r="G142" s="61"/>
      <c r="H142" s="61"/>
      <c r="I142" s="61"/>
      <c r="J142" s="61"/>
      <c r="K142" s="61"/>
      <c r="L142" s="61"/>
      <c r="M142" s="61"/>
      <c r="O142" s="61"/>
      <c r="BA142" s="61"/>
      <c r="BC142" s="61"/>
      <c r="IE142" s="15"/>
      <c r="IF142" s="15"/>
      <c r="IG142" s="15"/>
      <c r="IH142" s="15"/>
      <c r="II142" s="15"/>
    </row>
  </sheetData>
  <sheetProtection password="EEC8" sheet="1" objects="1" scenarios="1"/>
  <mergeCells count="8">
    <mergeCell ref="A9:BC9"/>
    <mergeCell ref="C141:BC141"/>
    <mergeCell ref="A1:L1"/>
    <mergeCell ref="A4:BC4"/>
    <mergeCell ref="A5:BC5"/>
    <mergeCell ref="A6:BC6"/>
    <mergeCell ref="A7:BC7"/>
    <mergeCell ref="B8:BC8"/>
  </mergeCells>
  <dataValidations count="24">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40">
      <formula1>0</formula1>
      <formula2>99.9</formula2>
    </dataValidation>
    <dataValidation type="decimal" allowBlank="1" showInputMessage="1" showErrorMessage="1" promptTitle="Rate Entry" prompt="Please enter the Rate in Rupees for this item. " errorTitle="Invaid Entry" error="Only Numeric Values are allowed. " sqref="H138">
      <formula1>0</formula1>
      <formula2>999999999999999</formula2>
    </dataValidation>
    <dataValidation type="list" showInputMessage="1" showErrorMessage="1" promptTitle="Option C1 or D1" prompt="Please select the Option C1 or Option D1" errorTitle="Please enter valid values only" error="Please select the Option C1 or Option D1" sqref="D140">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40">
      <formula1>IF(ISBLANK(F140),$A$3:$C$3,$B$3:$C$3)</formula1>
    </dataValidation>
    <dataValidation type="decimal" allowBlank="1" showInputMessage="1" showErrorMessage="1" promptTitle="Rate Entry" prompt="Please enter the Basic Price in Rupees for this item. " errorTitle="Invaid Entry" error="Only Numeric Values are allowed. " sqref="G138 G13:H137">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D2">
      <formula1>"INR Only, INR and Other Currency"</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40">
      <formula1>0</formula1>
      <formula2>IF(E140&lt;&gt;"Select",99.9,0)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40">
      <formula1>IF(E140&lt;&gt;"Select",0,-1)</formula1>
      <formula2>IF(E140&lt;&gt;"Select",99.99,-1)</formula2>
    </dataValidation>
    <dataValidation type="list" allowBlank="1" showInputMessage="1" showErrorMessage="1" sqref="C2">
      <formula1>"Normal, SingleWindow, Alternate"</formula1>
    </dataValidation>
    <dataValidation type="list" allowBlank="1" showInputMessage="1" showErrorMessage="1" sqref="L137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L111">
      <formula1>"INR"</formula1>
    </dataValidation>
    <dataValidation type="list" allowBlank="1" showInputMessage="1" showErrorMessage="1" sqref="L112 L113 L114 L115 L116 L117 L118 L119 L120 L121 L122 L123 L124 L125 L126 L127 L128 L129 L130 L131 L132 L133 L134 L135 L136 L138">
      <formula1>"INR"</formula1>
    </dataValidation>
    <dataValidation allowBlank="1" showInputMessage="1" showErrorMessage="1" promptTitle="Item Description" prompt="Please enter Item Description in text" sqref="B14:B138"/>
    <dataValidation type="list" allowBlank="1" showInputMessage="1" showErrorMessage="1" sqref="K13:K138">
      <formula1>"Partial Conversion, Full Conversion"</formula1>
    </dataValidation>
    <dataValidation allowBlank="1" showInputMessage="1" showErrorMessage="1" promptTitle="Addition / Deduction" prompt="Please Choose the correct One" sqref="J13:J138"/>
    <dataValidation type="list" showInputMessage="1" showErrorMessage="1" sqref="I13:I138">
      <formula1>"Excess(+), Less(-)"</formula1>
    </dataValidation>
    <dataValidation type="decimal" allowBlank="1" showInputMessage="1" showErrorMessage="1" errorTitle="Invalid Entry" error="Only Numeric Values are allowed. " sqref="A13:A138">
      <formula1>0</formula1>
      <formula2>999999999999999</formula2>
    </dataValidation>
    <dataValidation allowBlank="1" showInputMessage="1" showErrorMessage="1" promptTitle="Itemcode/Make" prompt="Please enter text" sqref="C13:C138"/>
    <dataValidation type="decimal" allowBlank="1" showInputMessage="1" showErrorMessage="1" promptTitle="Rate Entry" prompt="Please enter the Other Taxes2 in Rupees for this item. " errorTitle="Invaid Entry" error="Only Numeric Values are allowed. " sqref="N13:O138">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38">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38">
      <formula1>0</formula1>
      <formula2>999999999999999</formula2>
    </dataValidation>
    <dataValidation allowBlank="1" showInputMessage="1" showErrorMessage="1" promptTitle="Units" prompt="Please enter Units in text" sqref="E13:E138"/>
    <dataValidation type="decimal" allowBlank="1" showInputMessage="1" showErrorMessage="1" promptTitle="Quantity" prompt="Please enter the Quantity for this item. " errorTitle="Invalid Entry" error="Only Numeric Values are allowed. " sqref="F13:F138 D13:D138">
      <formula1>0</formula1>
      <formula2>999999999999999</formula2>
    </dataValidation>
    <dataValidation type="decimal" allowBlank="1" showInputMessage="1" showErrorMessage="1" promptTitle="Rate Entry" prompt="Please enter Basic Rate in Rupees for this item. " errorTitle="Invaid Entry" error="Only Numeric Values are allowed. " sqref="M14:M138">
      <formula1>0</formula1>
      <formula2>999999999999999</formula2>
    </dataValidation>
  </dataValidations>
  <printOptions/>
  <pageMargins left="0.55" right="0.33" top="0.61" bottom="0.51"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119" t="s">
        <v>2</v>
      </c>
      <c r="F6" s="119"/>
      <c r="G6" s="119"/>
      <c r="H6" s="119"/>
      <c r="I6" s="119"/>
      <c r="J6" s="119"/>
      <c r="K6" s="119"/>
    </row>
    <row r="7" spans="5:11" ht="15">
      <c r="E7" s="119"/>
      <c r="F7" s="119"/>
      <c r="G7" s="119"/>
      <c r="H7" s="119"/>
      <c r="I7" s="119"/>
      <c r="J7" s="119"/>
      <c r="K7" s="119"/>
    </row>
    <row r="8" spans="5:11" ht="15">
      <c r="E8" s="119"/>
      <c r="F8" s="119"/>
      <c r="G8" s="119"/>
      <c r="H8" s="119"/>
      <c r="I8" s="119"/>
      <c r="J8" s="119"/>
      <c r="K8" s="119"/>
    </row>
    <row r="9" spans="5:11" ht="15">
      <c r="E9" s="119"/>
      <c r="F9" s="119"/>
      <c r="G9" s="119"/>
      <c r="H9" s="119"/>
      <c r="I9" s="119"/>
      <c r="J9" s="119"/>
      <c r="K9" s="119"/>
    </row>
    <row r="10" spans="5:11" ht="15">
      <c r="E10" s="119"/>
      <c r="F10" s="119"/>
      <c r="G10" s="119"/>
      <c r="H10" s="119"/>
      <c r="I10" s="119"/>
      <c r="J10" s="119"/>
      <c r="K10" s="119"/>
    </row>
    <row r="11" spans="5:11" ht="15">
      <c r="E11" s="119"/>
      <c r="F11" s="119"/>
      <c r="G11" s="119"/>
      <c r="H11" s="119"/>
      <c r="I11" s="119"/>
      <c r="J11" s="119"/>
      <c r="K11" s="119"/>
    </row>
    <row r="12" spans="5:11" ht="15">
      <c r="E12" s="119"/>
      <c r="F12" s="119"/>
      <c r="G12" s="119"/>
      <c r="H12" s="119"/>
      <c r="I12" s="119"/>
      <c r="J12" s="119"/>
      <c r="K12" s="119"/>
    </row>
    <row r="13" spans="5:11" ht="15">
      <c r="E13" s="119"/>
      <c r="F13" s="119"/>
      <c r="G13" s="119"/>
      <c r="H13" s="119"/>
      <c r="I13" s="119"/>
      <c r="J13" s="119"/>
      <c r="K13" s="119"/>
    </row>
    <row r="14" spans="5:11" ht="15">
      <c r="E14" s="119"/>
      <c r="F14" s="119"/>
      <c r="G14" s="119"/>
      <c r="H14" s="119"/>
      <c r="I14" s="119"/>
      <c r="J14" s="119"/>
      <c r="K14" s="11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Windows User</cp:lastModifiedBy>
  <cp:lastPrinted>2014-12-11T06:40:55Z</cp:lastPrinted>
  <dcterms:created xsi:type="dcterms:W3CDTF">2009-01-30T06:42:42Z</dcterms:created>
  <dcterms:modified xsi:type="dcterms:W3CDTF">2021-12-31T07:47:02Z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