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2" activeTab="2"/>
  </bookViews>
  <sheets>
    <sheet name="BoQ1" sheetId="1" state="veryHidden" r:id="rId1"/>
    <sheet name="Schedule A-Design" sheetId="2" state="veryHidden" r:id="rId2"/>
    <sheet name="Macros" sheetId="3" r:id="rId3"/>
    <sheet name="Schedule B-Civil" sheetId="4" state="veryHidden" r:id="rId4"/>
    <sheet name="Schedule C- Architecture" sheetId="5" state="veryHidden" r:id="rId5"/>
    <sheet name="Schedule D- Electrical" sheetId="6" state="veryHidden" r:id="rId6"/>
    <sheet name="Schedule E- PHE" sheetId="7" state="veryHidden" r:id="rId7"/>
    <sheet name="Schedule F- Fire Fighting" sheetId="8" state="veryHidden" r:id="rId8"/>
    <sheet name="Schedule G-HVAC" sheetId="9" state="veryHidden" r:id="rId9"/>
    <sheet name="Schedule H-BMS" sheetId="10" state="veryHidden" r:id="rId10"/>
    <sheet name="Schedule I- O&amp;M" sheetId="11" state="veryHidden" r:id="rId11"/>
  </sheets>
  <externalReferences>
    <externalReference r:id="rId14"/>
    <externalReference r:id="rId15"/>
    <externalReference r:id="rId16"/>
    <externalReference r:id="rId1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2" localSheetId="3">#REF!</definedName>
    <definedName name="BOQ2" localSheetId="4">#REF!</definedName>
    <definedName name="BOQ2" localSheetId="5">#REF!</definedName>
    <definedName name="BOQ2" localSheetId="6">#REF!</definedName>
    <definedName name="BOQ2" localSheetId="7">#REF!</definedName>
    <definedName name="BOQ2" localSheetId="8">#REF!</definedName>
    <definedName name="BOQ2" localSheetId="9">#REF!</definedName>
    <definedName name="BOQ2" localSheetId="10">#REF!</definedName>
    <definedName name="BOQ2">#REF!</definedName>
    <definedName name="conversion_type">'[1]Config'!$E$2:$E$3</definedName>
    <definedName name="cstvat">#REF!</definedName>
    <definedName name="currency_name">'[1]Config'!$F$2:$F$8</definedName>
    <definedName name="dfsga" localSheetId="1">#REF!</definedName>
    <definedName name="dfsga" localSheetId="3">#REF!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 localSheetId="9">#REF!</definedName>
    <definedName name="dfsga" localSheetId="10">#REF!</definedName>
    <definedName name="dfsga">#REF!</definedName>
    <definedName name="domestic_global">#REF!</definedName>
    <definedName name="Excise" localSheetId="1">#REF!</definedName>
    <definedName name="Excise" localSheetId="3">#REF!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 localSheetId="9">#REF!</definedName>
    <definedName name="Excise" localSheetId="10">#REF!</definedName>
    <definedName name="Excise">#REF!</definedName>
    <definedName name="Excise_Duty" localSheetId="1">#REF!</definedName>
    <definedName name="Excise_Duty" localSheetId="3">#REF!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 localSheetId="9">#REF!</definedName>
    <definedName name="Excise_Duty" localSheetId="10">#REF!</definedName>
    <definedName name="Excise_Duty">#REF!</definedName>
    <definedName name="Excised" localSheetId="1">#REF!</definedName>
    <definedName name="Excised" localSheetId="3">#REF!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 localSheetId="9">#REF!</definedName>
    <definedName name="Excised" localSheetId="10">#REF!</definedName>
    <definedName name="Excised">#REF!</definedName>
    <definedName name="ExciseDuty">#REF!</definedName>
    <definedName name="MyList">#REF!</definedName>
    <definedName name="option9" localSheetId="3">'[3]PRICE BID'!#REF!</definedName>
    <definedName name="option9" localSheetId="4">'[3]PRICE BID'!#REF!</definedName>
    <definedName name="option9" localSheetId="5">'[3]PRICE BID'!#REF!</definedName>
    <definedName name="option9" localSheetId="6">'[3]PRICE BID'!#REF!</definedName>
    <definedName name="option9" localSheetId="7">'[3]PRICE BID'!#REF!</definedName>
    <definedName name="option9" localSheetId="8">'[3]PRICE BID'!#REF!</definedName>
    <definedName name="option9" localSheetId="9">'[3]PRICE BID'!#REF!</definedName>
    <definedName name="option9" localSheetId="10">'[3]PRICE BID'!#REF!</definedName>
    <definedName name="option9">'[3]PRICE BID'!#REF!</definedName>
    <definedName name="other_boq">'[1]Config'!$G$2:$G$5</definedName>
    <definedName name="_xlnm.Print_Area" localSheetId="0">'BoQ1'!$A$1:$BC$24</definedName>
    <definedName name="_xlnm.Print_Area" localSheetId="1">'Schedule A-Design'!$A$1:$BC$17</definedName>
    <definedName name="_xlnm.Print_Area" localSheetId="3">'Schedule B-Civil'!$A$1:$BC$81</definedName>
    <definedName name="_xlnm.Print_Area" localSheetId="4">'Schedule C- Architecture'!$A$1:$BC$240</definedName>
    <definedName name="_xlnm.Print_Area" localSheetId="5">'Schedule D- Electrical'!$A$1:$BC$26</definedName>
    <definedName name="_xlnm.Print_Area" localSheetId="6">'Schedule E- PHE'!$A$1:$BC$197</definedName>
    <definedName name="_xlnm.Print_Area" localSheetId="7">'Schedule F- Fire Fighting'!$A$1:$BC$159</definedName>
    <definedName name="_xlnm.Print_Area" localSheetId="8">'Schedule G-HVAC'!$A$1:$BC$52</definedName>
    <definedName name="_xlnm.Print_Area" localSheetId="9">'Schedule H-BMS'!$A$1:$BC$126</definedName>
    <definedName name="_xlnm.Print_Area" localSheetId="10">'Schedule I- O&amp;M'!$A$1:$BC$21</definedName>
    <definedName name="_xlnm.Print_Titles" localSheetId="1">'Schedule A-Design'!$10:$11</definedName>
    <definedName name="_xlnm.Print_Titles" localSheetId="3">'Schedule B-Civil'!$10:$11</definedName>
    <definedName name="_xlnm.Print_Titles" localSheetId="4">'Schedule C- Architecture'!$10:$11</definedName>
    <definedName name="_xlnm.Print_Titles" localSheetId="5">'Schedule D- Electrical'!$10:$11</definedName>
    <definedName name="_xlnm.Print_Titles" localSheetId="6">'Schedule E- PHE'!$10:$11</definedName>
    <definedName name="_xlnm.Print_Titles" localSheetId="7">'Schedule F- Fire Fighting'!$10:$11</definedName>
    <definedName name="_xlnm.Print_Titles" localSheetId="8">'Schedule G-HVAC'!$10:$11</definedName>
    <definedName name="_xlnm.Print_Titles" localSheetId="9">'Schedule H-BMS'!$10:$11</definedName>
    <definedName name="_xlnm.Print_Titles" localSheetId="10">'Schedule I- O&amp;M'!$10:$11</definedName>
    <definedName name="Select">#REF!</definedName>
    <definedName name="SelectD1OrC1">#REF!</definedName>
    <definedName name="SelectLessOrExcess">#REF!</definedName>
    <definedName name="Service" localSheetId="1">#REF!</definedName>
    <definedName name="Service" localSheetId="3">#REF!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 localSheetId="9">#REF!</definedName>
    <definedName name="Service" localSheetId="1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<sst xmlns="http://schemas.openxmlformats.org/spreadsheetml/2006/main" count="5398" uniqueCount="810">
  <si>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</si>
  <si>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</si>
  <si>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</si>
  <si>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</si>
  <si>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</si>
  <si>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</si>
  <si>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</si>
  <si>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</si>
  <si>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</si>
  <si>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</si>
  <si>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</si>
  <si>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</si>
  <si>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</si>
  <si>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</si>
  <si>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</si>
  <si>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</si>
  <si>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</si>
  <si>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</si>
  <si>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</si>
  <si>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</si>
  <si>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</si>
  <si>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</si>
  <si>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</si>
  <si>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</si>
  <si>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</si>
  <si>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</si>
  <si>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</si>
  <si>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</si>
  <si>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</si>
  <si>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</si>
  <si>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</si>
  <si>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</si>
  <si>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</si>
  <si>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</si>
  <si>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</si>
  <si>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</si>
  <si>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</si>
  <si>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</si>
  <si>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</si>
  <si>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</si>
  <si>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</si>
  <si>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</si>
  <si>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BI01010001010000000000000515BI0100001116</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</si>
  <si>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</si>
  <si>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</si>
  <si>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</si>
  <si>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</si>
  <si>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</si>
  <si>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</si>
  <si>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</si>
  <si>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</si>
  <si>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Heading</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</si>
  <si>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</si>
  <si>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</si>
  <si>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Tender Inviting Authority: GSCL</t>
  </si>
  <si>
    <t>LS</t>
  </si>
  <si>
    <t>BI01010001010000000000000515BI0100001114</t>
  </si>
  <si>
    <t>BI01010001010000000000000515BI0100001115</t>
  </si>
  <si>
    <t>BI01010001010000000000000515BI0100001117</t>
  </si>
  <si>
    <t>BI01010001010000000000000515BI0100001118</t>
  </si>
  <si>
    <t>BI01010001010000000000000515BI0100001119</t>
  </si>
  <si>
    <t>BI01010001010000000000000515BI0100001120</t>
  </si>
  <si>
    <t>BI01010001010000000000000515BI0100001121</t>
  </si>
  <si>
    <t>Mtr.</t>
  </si>
  <si>
    <t>Each</t>
  </si>
  <si>
    <t>Schedule-B</t>
  </si>
  <si>
    <t>Schedule-A</t>
  </si>
  <si>
    <t>Schedule-C</t>
  </si>
  <si>
    <t>PRICE SCHEDULE
(This BOQ template must not be modified/replaced by the bidder and the same should be uploaded after filling the relevent columns, else the bidder is liable to be rejected for this tender. Bidders are allowed to enter the Bidder Name and Values only )</t>
  </si>
  <si>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</si>
  <si>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</si>
  <si>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BI01010001010000000000000515BI0100001113</t>
  </si>
  <si>
    <t>item2</t>
  </si>
  <si>
    <t>item3</t>
  </si>
  <si>
    <r>
      <rPr>
        <b/>
        <sz val="16"/>
        <color indexed="10"/>
        <rFont val="Arial"/>
        <family val="2"/>
      </rPr>
      <t xml:space="preserve"> "</t>
    </r>
    <r>
      <rPr>
        <b/>
        <u val="single"/>
        <sz val="16"/>
        <color indexed="10"/>
        <rFont val="Arial"/>
        <family val="2"/>
      </rPr>
      <t>BoQ</t>
    </r>
    <r>
      <rPr>
        <b/>
        <sz val="16"/>
        <color indexed="10"/>
        <rFont val="Arial"/>
        <family val="2"/>
      </rPr>
      <t>"</t>
    </r>
  </si>
  <si>
    <r>
      <t xml:space="preserve">TOTAL AMOUNT  With Taxes in
</t>
    </r>
    <r>
      <rPr>
        <b/>
        <sz val="11"/>
        <color indexed="10"/>
        <rFont val="Arial"/>
        <family val="2"/>
      </rPr>
      <t>Rs.      P</t>
    </r>
  </si>
  <si>
    <t>Sqm</t>
  </si>
  <si>
    <t>Cum</t>
  </si>
  <si>
    <t>Rm</t>
  </si>
  <si>
    <t>Qtl</t>
  </si>
  <si>
    <t>Demolishing RCC / PCC pile head of different diameters carefully without disturbing the remaining portion of the pile including opening out of the pile head to be demolished by excavating the earth upto required depth and clearing the debris as directed.</t>
  </si>
  <si>
    <t>ANTITERMITE TREATMENT</t>
  </si>
  <si>
    <t>Providing and laying 25mm thick damp proof course with cement concrete in prop 1:1.5:3 with graded stone agg. of 10mm down nominal size including providing approved damp proof admixture in proportion as recommended by the manufacturer including curing etc. complete as directed.</t>
  </si>
  <si>
    <t>Filling sunken floor with broken jhama brick bats and sand including compacting and supplying of materials complete as specified and directed for all levels.</t>
  </si>
  <si>
    <t>REINFORCEMENT</t>
  </si>
  <si>
    <t>Reinforcement of RCC work including bending, binding and placing in position complete</t>
  </si>
  <si>
    <t>Kg</t>
  </si>
  <si>
    <t>FORM WORK</t>
  </si>
  <si>
    <t>Vertical surface such as walls (any thickness), parapet walls, partitions and the like including attached pilasters, butresses, plinth and string courses and the like.</t>
  </si>
  <si>
    <t>Vertical ties, fins, sun breaker, louvers, bands, dropwalls etc.</t>
  </si>
  <si>
    <t>Staircase with sloping or stepped soffits including risers and stringers but excluding Landing.</t>
  </si>
  <si>
    <t>Raising low site around the building with approved soil obtained from outside by truck carriage including breaking clods, dressing etc. complete including paying necessary forest royelty, sales tax, land compensation, municipal gate fees, if any monopoly duty etc. (profile measurement to be taken and 12.5% deduction for shrinkage to be made from total quantity) etc. complete as directed and specified</t>
  </si>
  <si>
    <t>Jungle clearing including cutting bamboo and trees below 500mm girth and removing the same outside the limit as directed.
Medium jungle</t>
  </si>
  <si>
    <t>EARTHWORK</t>
  </si>
  <si>
    <t xml:space="preserve">Earthwork in excavation for foundation trenches of walls, retaining walls, footings of column, steps, septic tank etc. including refilling (return filling) the quantity as necessary after completion of work, breaking clods in return filling, dressing, watering and ramming etc. and removal of surplus earth with all lead and lifts as directed and specified in the following classification of soils including bailing out water where necessary as directed and specified.
Up to a depth of 2.00m below the existing ground level
In ordinary soil
</t>
  </si>
  <si>
    <t>Extra over item no. 1.02 above for each 1m depth or part thereof beyond the initial depth of 2 m</t>
  </si>
  <si>
    <t>PILING WORKS</t>
  </si>
  <si>
    <t>Providing cast in-situ machine driven reinforced cement concrete piles of required bore-diameter, bulb diameter, lengths and with reinforcement as per specifications and drawings including using of Bentonite solution. (Reinforcement to be measured and paid seperately)
Uniform Pile - 500 mm diameter</t>
  </si>
  <si>
    <t>Heading
CIVIL WORK</t>
  </si>
  <si>
    <t>Supplying, fitting and fixing in position reinforcement bars conforming to relevent IS code, for reinforced cement concrete works in piles including straightening, cleaning, cutting and bending to proper shapes and length as per specifications and drawings. The rings should be welded with vertical reinforcements as per specified IS codes of practice. (Inclusive of lap length, hook, chair, bend, anchor etc.)
TMT bar made of  Primary producer (From Primary producer)</t>
  </si>
  <si>
    <t>Pre construction anti - termite treatment by applying in the entire levelled area after plinth filling and before laying floor by applying the emulsion @ 5 (five) litres per square meter of the surface to be spread with light rodding so as to ensure proper absorption by the filled up earth (supplying of necessary tools and accessories by the contractor) as per the direction of the Department complete.
with aqueous emulsion having concentration 1:19 with chloropirophose solution (tricel or euivalent) and water, i.e. 1% solution.</t>
  </si>
  <si>
    <t>SOLING / PCC / RCC WORK</t>
  </si>
  <si>
    <t xml:space="preserve">Providing soling in foundation and under floor  with stone/ best quality picked jhama brick, sand packed and laid to level and in panel after preparing   the subgrade as directed including all labour  and materials and if necessary dewatering, complete.
Stone soling of thickness 150mm.
</t>
  </si>
  <si>
    <t>Plain cement concrete works with coarse aggregate of sizes 13 mm to 32 mm in foundation bed for footing steps, walls, brick works etc. as directed and specified including dewatering if necessary and curing complete (shuttering where necessary shall be measured and paid separately).
In prop 1cement: 3 sand :6 coarse aggregate by volume</t>
  </si>
  <si>
    <t>Plain cement concrete works with coarse aggregate of sizes 13 mm to 32 mm in foundation bed for footing steps, walls, brick works etc. as directed and specified including dewatering if necessary and curing complete (shuttering where necessary shall be measured and paid separately).
In prop 1 cement : 1.5 sand : 3 coarse aggregate by volume</t>
  </si>
  <si>
    <t xml:space="preserve">Providing and laying plain/reinforced cement croncrete works cement, coarse sand &amp; 20mm down graded stone aggregate including dewatering if necessary, and curing complete but excluding cost of form work and reinforcement for reinforced cement concrete work (form work and reinforcement will be measured and paid separately) 
(I) Using Mixer Machine
(a) In substructure upto Plinth
Foundation, footing, columns with base tie and plinth beam, pile cap, base slab, retaining walls, walls of septic tank, inspection pit and the like and other works not less than 100mm thick up to plinth level.
M25 grade concrete
</t>
  </si>
  <si>
    <t>ii) Columns, pillars, posts, struts, suspended floor, roof, landing, shelf and support, balcony, lintel, sill band, beam, girder, bressumer, cantilever, staircase (except spiral staircase and landing ) including preparing the top surface and finishing of nosing.
M25 grade concrete</t>
  </si>
  <si>
    <t>iii) Vertical and horizontal fins (thickness not more than 100mm) individually or forming box louvre and projected band.
M25 grade concrete</t>
  </si>
  <si>
    <t xml:space="preserve">Timber Shuttering
Providing form work of ordinary timber planking so as to give a rough finish including centering, shuttering, strutting and propping etc., height of propping and centering below supporting floor to ceiling not exceeding 4.0M and removal of the same for in-situ reinforced concrete and plain concrete work in:
Foundation, footings, bases of columns, pile cap, raft and mass concrete works etc.
 Using 25mm thick plank
</t>
  </si>
  <si>
    <t xml:space="preserve">Plyboard Shuttering
Providing form work of 12mm thick Plywood Board so as to give a rough finish including centering, shattering, strutting and propping etc., height of propping and centering below supporting floor to ceiling not exceeding 4.0M and removal of the same for in situ reinforced concrete and plain concrete work in:
Columns, Pillars, Posts &amp; Strut of square/ rectangular/ polygonal in plan or any shape like Tee/L etc. having plane vertical face
</t>
  </si>
  <si>
    <t>Sides and Soffits of Beams, beam haunchings, cantilever girders, bressumers, lintels and horizontal ties.
For depth not exceeding 1.0m</t>
  </si>
  <si>
    <t xml:space="preserve">Flat Surfaces such as soffits of suspended floors, roofs, landings, cantelever slabs, chajjas, balconies and the like.
Floors etc. upto 200mm in thickness
</t>
  </si>
  <si>
    <t>SITE FILLING</t>
  </si>
  <si>
    <t xml:space="preserve">Name of Work:  Design, Construction, Commissioning and Handing over Along with Facility Management and 5 years Operation and Maintenance of Integrated Command and Control Centre Building At Panjabari near Vipanan Kendra In Guwahati, Assam On DESIGN, BUILD AND OPERATE BASIS
</t>
  </si>
  <si>
    <t>A. MASONARY WORK &amp; PLASTERING</t>
  </si>
  <si>
    <t>B. FLOORING</t>
  </si>
  <si>
    <t>Extra for pre finished nosing in treads of steps of Kota stone/ sand stone slab.</t>
  </si>
  <si>
    <t>R.mt.</t>
  </si>
  <si>
    <t>Extra for Kota stone/ sand stone in treads of steps and risers using single length up to 1.05 metre.</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</si>
  <si>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(1cement : 4 coarse sand), joints treated with white cement, mixed with matching pigment, epoxy touch ups, including rubbing, curing, moulding and polishing to edges to give high gloss</t>
  </si>
  <si>
    <t>Granite of any colour and shade</t>
  </si>
  <si>
    <t>Area of slab upto 0.50 sqm</t>
  </si>
  <si>
    <t>Area of slab over 0.50 sqm</t>
  </si>
  <si>
    <t>Providing edge moulding to 18 mm thick marble stone counters, Vanities etc., including machine polishing to edge to give high gloss finish etc. complete as per design approved by Engineer-in-Charge.</t>
  </si>
  <si>
    <t>Granite work</t>
  </si>
  <si>
    <t>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</si>
  <si>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</si>
  <si>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</si>
  <si>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C. PAINTING</t>
  </si>
  <si>
    <t>Heading
ARCHITECTURAL WORK &amp; LANDSCAPE WORKS</t>
  </si>
  <si>
    <t>D. DOORS &amp; WINDOWS</t>
  </si>
  <si>
    <t>E. INTERNAL PARTITIONS &amp; FALSE CEILINGS</t>
  </si>
  <si>
    <t>F. MISCELLANEOUS WORKS</t>
  </si>
  <si>
    <t>Making khurras 45x45 cm with average minimum thickness of 5cm cement concrete 1:2:4 (1 cement : 2 coarse sand : 4 graded stone aggregate of 20 mm nominal size) over P.V.C. sheet 1 mx1 m x 400 micron, finished with 12 mm cement plaster 1:3 (1cement : 3 coarse sand) and a coat of neat cement, roundingthe edges and making and finishing the outlet complete.</t>
  </si>
  <si>
    <t>Providing, fixing, supplying and installation of 70mm wide and 25mm deep horizontal aluminium cap at locations provided with duly anodised coated profiles (shade as approved) in front, rear and side elevation of building as shown in drawings / details with 4.0mm thick mill finish aluminium pressure plate in horizontal direction. Aluminium fin shall be fixed on to the glazing with EPDM gaskets and pressure plate over glass panels. Pressure plate shall be fixed with 60-70mm long s.s. screws @ 450mm c/c in all horizontal all complete as per direction of Engineer-in-charge. ( rough ground payable extra)</t>
  </si>
  <si>
    <t>Meter</t>
  </si>
  <si>
    <t>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</si>
  <si>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iii) ACP cladding with Aludecor, Range- Gloz, Grade :AL-33, Colour code : SH-060, Colour name : Glossy Copper, Thickness: 4mm or Approved equivalent</t>
  </si>
  <si>
    <t>G. FURNITURES</t>
  </si>
  <si>
    <t>Providing and fixing center table and corner table as per selection</t>
  </si>
  <si>
    <t>Operator console table with base reduced depth console, reduced depth C-type laminated end panel, HPL worksurface with ergonomic PVC edge, redcuced depth mitre kit, upgrade worksurface edge to ergonomic soft urethene, single tier slat wall system, with base slideout shelf, door mounted shelf, 2 point rockmount kit(shelf not included), wire basket 6" wide, slatwall mounted single tier monitor arm (max 18.1 kg per arm), complete with supply and instalation</t>
  </si>
  <si>
    <t>H. SIGNAGES</t>
  </si>
  <si>
    <t xml:space="preserve">Providing and fixing of SS (304 grade) 2mm thick laser cut letter, 600 mm high, 25mm raising with CNC bending 1.2mm ss sheet by proper welding and painted with Polyurethane coating (4 step coating for paint grip duly with metal surface) ,providing a finish of joint less look of the moulded casting letter. Fixing of proper welded studs for anchoring with the wall. White LED 6500K fixing at Letter backside for Backside reflection for halo effect on the wall and celute letter effect at night. Should be cared and maintained for even illumination for entire out area for smooth look. letter fixed with maintain 25mm gap from the wall
Externa wall- Building Name </t>
  </si>
  <si>
    <t>Providing and fixing Brush SS of 304 grade and size wise cutting must be through laser machine for proper maintain of square / rectangle shape and buffing edge for neatness , typography 3M vinyl cut through electro cut machine as per design (from client ), end finish used with grade 1 laquer for smooth finish and royal looks. Door mounted - 300X150mm
Fixing with ss stud 4 nos</t>
  </si>
  <si>
    <t>Providing and fixing Brush steel ss 304 grade and size wise cutting must be through laser cut machine for proper maintain square / rectangle shape and boffing edge for neetness, typography print over sheet by eatching as per given design (from client ), end finish use grade 1 laqure for smooth finish and royal looks. Fix on wall tape or / stude (location wise). Toilet identification, Door mounted - 150X200 mm fixing with bothside gum tape on 3m</t>
  </si>
  <si>
    <t>Providing &amp; applying edge mounted single side profile and 304 grade SS brush steel fix (2mm) on both sides. SS sheet must be cut through lesar cut with edge machine polish for neatness. Typography made of electro cut 3M vinyl , but picto should be lesar cut acrylic pasted over sheet. For fixing on wall hidden locking system to be used as required, over all SS sheet should be matt melamine spray for royal looks. Floor identification, Wall Mounted - Size 300 X 300mm Fixing with ss stud 4 nos</t>
  </si>
  <si>
    <t>Supply and installation of Photoluminecent signages on foam board ( Exit/ Extingusher/ Fire etc) Size - 400 X 150mm. Letter height 75 mm, fixed on top of exit doors</t>
  </si>
  <si>
    <t>Providing and fixing 1.5mm Brush steel SS 304 grade and size wise cutting must be through laser cut machine for proper maintain square / rectangle shape and buffing edge for neatness, typography print over sheet by etching as per given design (from client ), end finish used with grade 1 laquer for smooth finish and royal looks. Fixing on wall with tape or / studs (location wise). Push/ Pull : size - 50X200 mm Door mounted, Fixing with bothside gum tape on 3m</t>
  </si>
  <si>
    <t>I. LANDSCAPE WORKS : SOFTSCAPE</t>
  </si>
  <si>
    <t>Uprooting rank vegetation and weeds by digging the area to a depth of 60 cm, removing all weeds and other growth with roots by forking repeatedly, breaking clods, rough dressing, flooding with water, uprooting fresh growths after 10 to 15 days and then fine dressing for planting new grass, including disposal of all rubbish with all leads and lifts.</t>
  </si>
  <si>
    <t>sq.m</t>
  </si>
  <si>
    <t xml:space="preserve">Existing Topsoil to be excavated for restoration to a depth of 200 mm (not more than 400 mm) and separated from subsoil debris and stones larger than 50 mm diameter to be stockpiled to a height of 400 mm in designated area. Stockpiled topsoil to be protected from erosion during storage by installing earthen berms/solid walls/temporary grass plantation/covering with mulch/ plastic sheets. Stockpiled topsoil to be protected with sand bags/solid walled enclosures (2 feet high) on all sides for containment. Appropriate drainage channels to be dug around the storage area to prevent flooding of the top soil storage area as instructed by engineer incharge.  </t>
  </si>
  <si>
    <t>cum</t>
  </si>
  <si>
    <t>Rough Dressing</t>
  </si>
  <si>
    <t>Rough dressing the trenched ground including breaking clods.</t>
  </si>
  <si>
    <t>Fine Dressing</t>
  </si>
  <si>
    <t>Fine dressing of the ground.</t>
  </si>
  <si>
    <t>Mixing  and Spreading of Good Soil and Manure</t>
  </si>
  <si>
    <t>Spreading of sludge, dump manure and/or good earth in required thickness as per direction of officer-in-charge (cost of sludge, dump manure and/ or good earth to be paid separately).</t>
  </si>
  <si>
    <t>Mixing earth and sludge or manure in the required proportion specified or directed by the Officer-in-charge</t>
  </si>
  <si>
    <t>Digging holes in ordinary soil and refilling the same with the excavated earth mixed with manure or sludge in the ratio of 2:1 by volume (2 parts of stacked volume of earth after reduction by 20% : 1 part of stacked volume of manure after reduction by 8%) flooding with water, dressing including removal of rubbish and surplus earth, if any, with all leads and lifts (cost of manure, sludge or extra good earth if needed to be paid for separately) :</t>
  </si>
  <si>
    <t>Holes 90 cm dia, and 90 cm deep</t>
  </si>
  <si>
    <t>Holes 60 cm dia, and 60 cm deep</t>
  </si>
  <si>
    <t>Weeding</t>
  </si>
  <si>
    <t>Uprooting weeds from the trenched area after 10 to 15 days of its flooding with water including disposal of uprooted vegetation.</t>
  </si>
  <si>
    <t>J. SOFTSCAPE WORKS &amp; PLANTATION</t>
  </si>
  <si>
    <t>Good Garden Soil</t>
  </si>
  <si>
    <t>Shrubs, Hedges, Shrubbery and Groundcover Plantation</t>
  </si>
  <si>
    <t>Planting Shrubs (Labour, transport and unloading) (Excluding cost of plant)</t>
  </si>
  <si>
    <t>Trees Plantation</t>
  </si>
  <si>
    <t>Providing well grown trees with minimum average girth of 5 cm and minimum height of 1.5 M above finished level after plantation of specified variety , at desired location &amp; at specified distances. Achieving finished grade level. Planting the tree with appropriate anchoring, leveling the top soil surface as specified after plantation, staking to balance the tree. Including transport to the site &amp; planting , preparation of tree basin, watering  &amp; maintaining for 1 month after completion of plantation and replacement of casualties till 1 month.</t>
  </si>
  <si>
    <t>Planting Tree (Labour, transport and unloading) (Excluding cost of plant)</t>
  </si>
  <si>
    <t>sqm</t>
  </si>
  <si>
    <t>Sand Beds for paved areas under interlocking pavers and granite</t>
  </si>
  <si>
    <t>K. LANDSCAPE WORKS : HARDSCAPE &amp; LIGHT FIXTURES</t>
  </si>
  <si>
    <t xml:space="preserve">Cement concrete interlocking pavers </t>
  </si>
  <si>
    <t>Flamed Granite</t>
  </si>
  <si>
    <t>Lighting</t>
  </si>
  <si>
    <r>
      <t xml:space="preserve">Providing  &amp;  fixing  in  position </t>
    </r>
    <r>
      <rPr>
        <b/>
        <sz val="11"/>
        <rFont val="Times New Roman"/>
        <family val="1"/>
      </rPr>
      <t xml:space="preserve"> light  fixtures</t>
    </r>
    <r>
      <rPr>
        <sz val="11"/>
        <rFont val="Times New Roman"/>
        <family val="1"/>
      </rPr>
      <t xml:space="preserve">  of  size  and  section  including  necessary  decorative  designs,  patterns,  mouldings  etc.&amp;  painting  one  coat  of  approved  primer  &amp;  two  coat  of  enamel  paint  of  approved  shade  and  quality,  all  finished  smooth  &amp; and  all  complete  as per  designs/patterns  shown  in  drawings.  The  contractor  shall  make  arrangements  for their  delivery  cartage,  loading,  unloading,  safe  custody  &amp;  proper  safety  of  all  such  items  at  his  own cost. This is excluding the Cost of cabling &amp; realted equipments. </t>
    </r>
  </si>
  <si>
    <t xml:space="preserve">Heading
ELECTRICAL WORK </t>
  </si>
  <si>
    <t>BOUNDARY WALL</t>
  </si>
  <si>
    <t>Earthwork:</t>
  </si>
  <si>
    <t>Earthwork in excavation for foundation trenches of walls, retaining walls, footings of column, steps, septic tank etc. including refilling (return filling) the quantity as necessary after completion of work, breaking clods in return filling, dressing, watering and ramming etc. and removal of surplus earth with all lead and lifts as directed and specified in the following classification of soils including bailing out water where necessary as directed and specified. (A) Up to a depth of 2.00m below the existing ground level.
(a) In ordinary soil</t>
  </si>
  <si>
    <t>P.C.C Work:</t>
  </si>
  <si>
    <t>Plain cement concrete works with coarse aggregate of sizes 13mm to 32mm in foundation bed for footing steps, walls, brick works etc. as directed and specified including dewatering if necessary, and curing complete (shuttering where necessary shall be measured and paid separately).
a) In prop 1cement: 3 sand :6 coarse aggregate by volume</t>
  </si>
  <si>
    <t>R.C.C Work:</t>
  </si>
  <si>
    <t>Providing and laying plain/reinforced cement croncrete works cement, coarse sand &amp; 20mm down graded stone aggregate including dewatering if necessary, and curing complete but excluding cost of form work and reinforcement for reinforced cement concrete work (form work and reinforcement will be measured and paid separately) 
(i) Using Mixer Machine
(A) In substructure up to plinth level
Foundation, footing, columns with base tie and plinth beam, pile cap, base slab, retaining walls, walls of septic tank, inspection pit and the like and other works not less than 100mm thick up to plinth level.
(b) M20</t>
  </si>
  <si>
    <t xml:space="preserve">(B)  In super structure from plinth level up to 1st floor level.
(ii) Columns, pillars, posts, struts, suspended floor, roof, landing, shelf and support, balcony, lintel, sill band, beam, girder, bressumer, cantilever, staircase (except spiral staircase and landing ) including preparing the top surface and finishing of nosing.
c) M20
</t>
  </si>
  <si>
    <t>Shuttering and Form Work</t>
  </si>
  <si>
    <t xml:space="preserve">Providing form work of ordinary timber planking so as to give a rough finish including centering, shuttering, strutting and propping etc., height of propping and centering below supporting floor to ceiling not exceeding 4.0M and removal of the same for in-situ reinforced concrete and plain concrete work in.
(a) Foundation, footings, bases of columns, pile cap, raft and mass concrete works etc.
(i) Using 25mm thick plank
</t>
  </si>
  <si>
    <t xml:space="preserve">(b) Square, Rectangular, polygonal in plan or any shape like Tee/L etc. having plane vertical face
(i) Using 38mm thick plank
</t>
  </si>
  <si>
    <t>Reinforcement:</t>
  </si>
  <si>
    <t xml:space="preserve">Supplying, fitting and fixing in position reinforcement bars conforming to relevant I.S. Code for R.C.C. work/ R.B. walling including straightening, cleaning, cutting and bending to proper shapes and length as per details, supplying and binding with 20G annealed black wire and placing in position with proper blocks, supports, chairs, spacers etc. complete.
(No extra measurement for lap, hook, chair, anchor etc. will be entertained in the measurement as they are included in the rate) (Upto 1st floor level)
(a) From Primary Producer: TATA/SAIL/Esser Steel/ Jindal steel/Shyam steel/RINL
(i) TMT Corrosion resistant steel (CRS) reiforcement bar 
</t>
  </si>
  <si>
    <t>Angles/Flats/Bolts and Nuts:</t>
  </si>
  <si>
    <t>Supplying fitting and fixing M.S.angles, M.S.flat, M.S.bolts and nuts including painting with red lead point one coat complete as directed
b) M.S.Flats 40mm X 6mm</t>
  </si>
  <si>
    <t xml:space="preserve">230mm thick brick wall in cement morter with 1st class brick including racking out joints and curing complete as directed in structure 
(II) In superstructure above plinth level up to 1st floor level.
(a) In proportion 1:3.(1 cement:3 sand)
</t>
  </si>
  <si>
    <t>Entry Gate:</t>
  </si>
  <si>
    <t>Brick Wall</t>
  </si>
  <si>
    <t xml:space="preserve">Supplying, fitting and fixing double leaf heavy duty iron gate, frame made from 50mm x 6mm M.S. flat iron with another horizontal flat at the middle, 20mm dia M.S bars at 200mm apart from bottom flat to top flat and 20 mm dia M.S. bars at 200mm apart from bottom flat to middle flat including drilling, welding etc. complete. All vertical bars are to  be protruded at least 100mm above the middle and top flat is to be flattended and pointed as directed. Necessary  locking arrangement on both faces, arrangement for temporary closing the gate  and 2 nos.( minium) strong iron hinges of M.S bars and flat of same sizes on each leaf to be embeded in C.C brick pillars as necessary including a red oxide painting to all iron works as directed and specified. (Separate payment will be made for posts). </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</si>
  <si>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</si>
  <si>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kg</t>
  </si>
  <si>
    <t>Steel work welded in built up sections/ framed work, including cutting, hoisting, fixing in position and applying a priming coat of approved steel primer using structural steel etc. as required.
In gratings, frames, guard bar, ladder, railings, brackets, gates
and similar works</t>
  </si>
  <si>
    <t>Cement Plastering:</t>
  </si>
  <si>
    <t xml:space="preserve">20 mm thick Cement plaster in two coats on single or half brick  walls for interior plastering up to 1st floor level including arises, internal rounded angles,chamfers and / or rounded angles not exceeding 80mm in girth and finished even and smooth including curing complete as directed. </t>
  </si>
  <si>
    <t>A) On rough side (backing coat 15 mm and finishing coat 5mm thick)
a) In cement mortar 1:3</t>
  </si>
  <si>
    <t>B) On fair side (backing coat 10 mm and finishing coat 10mm thick)
a) In cement mortar 1:3</t>
  </si>
  <si>
    <t>Wall Painting:</t>
  </si>
  <si>
    <t>Wall painting (two coats) with acrylic emulsion paint approved  brand and manufacture (Asian paint/ Berger paint/ ICI paint/ J &amp; N paint/ Nerolac) on new surface to give an even shade after throughly brushing the surfaces free from mortar droppings and other foreign matter and sand papered smooth.
(a) Acrylic Emulsion Paint approved  brand and manufacture (Asian paint/ Berger paint/ ICI paint/ J &amp; N paint/ Nerolac)</t>
  </si>
  <si>
    <t>Dismantling Works:</t>
  </si>
  <si>
    <t>Demolishing RCC work including stacking of steel bars and disposal of unserviceable material as directed for all levels</t>
  </si>
  <si>
    <t>Nos.</t>
  </si>
  <si>
    <t>No.s</t>
  </si>
  <si>
    <t xml:space="preserve">Heading
PLUMBING WORKS </t>
  </si>
  <si>
    <t>SANITARY FIXTURE AND CP FITTINGS</t>
  </si>
  <si>
    <t>White Vitreous China Wash basin size 630x450 mm with a single 15 mm C.P. brass pillar tap</t>
  </si>
  <si>
    <t>Providing and fixing white vitreous china pedestal for wash basin completely recessed at the back for the reception of pipes and fittings.</t>
  </si>
  <si>
    <t>Providing and fixing PTMT Waste Coupling for wash basin and sink, of approved quality and colour.</t>
  </si>
  <si>
    <t>Waste coupling 38 mm dia of 83 mm length and 77mm breadth, weighing not less than 60 gms</t>
  </si>
  <si>
    <t>Providing and fixing PTMT Bottle Trap for Wash basin and sink.</t>
  </si>
  <si>
    <t>Bottle trap 38 mm single piece moulded with height of 270 mm, effective length of tail pipe 260 mm from the centre of the waste coupling, 77 mm breadth with 25 mm minimum water seal, weighing not less than 263 gms</t>
  </si>
  <si>
    <t>Providing and fixing C.P. brass angle valve for basin mixer and geyser points of approved quality conforming to IS:8931</t>
  </si>
  <si>
    <t>15 mm nominal bore</t>
  </si>
  <si>
    <t>Providing and fixing white vitreous china extended wall mounting water closet of size 780x370x690 mm of approved shape including providing &amp; fixing white vitreous china cistern with dual flush fitting, of flushing capacity 3 litre/6 litre (adjustable to 4 litre/8 litres), including seat cover, and cistern fittings, nuts, bolts and gasket etc complete.</t>
  </si>
  <si>
    <t>Providing and fixing toilet paper holder</t>
  </si>
  <si>
    <t>C.P brass</t>
  </si>
  <si>
    <t>Providing and fixing C.P. brass angle valve for basin mixer and geyser points of approved quality conforming to IS:8931(For gysers)</t>
  </si>
  <si>
    <t>Providing and fixing mirror of superior glass (of approved quality) and of require shapoe &amp; size with plastic moulded frame of approved make and shade with 6 mm thick hard board backing</t>
  </si>
  <si>
    <t>Rectangular shape 1500x450 mm</t>
  </si>
  <si>
    <t>INTERNAL DRAINAGE (BUILDING)</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</si>
  <si>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</si>
  <si>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 xml:space="preserve"> 100x100 mm size P type</t>
  </si>
  <si>
    <t>With common burnt clay F.P.S. (non modular) bricks of class designation 7.5</t>
  </si>
  <si>
    <t>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1:2:4 mix (1 cement : 2 coarse sand : 4 graded stone aggregate 20 mm nominal size), foundation concrete 1:5:10 (1 cement : 5 coarse sand (Zone III) : 10 graded stone aggregate 40
mm nominal size), inside plastering 12 mm thick with cement mortar 1:3 (1 cement : 3 coarse sand), finished smooth with a floating coat
of neat cement on walls and bed concrete etc. complete as per standard design:</t>
  </si>
  <si>
    <t>Inside dimensions 500x700 mm and 45 cm deep for pipe line with one or two inlets:</t>
  </si>
  <si>
    <t>Providing and fixing straight /offset type single body push fit type WC pan connector with factory supplied spring loaded seal guard  with integral single mould sealing fins made of flexible EVA body, including bush/adaptor for use with C.I. Pipe as supplied with the pan connector complete in all respect.</t>
  </si>
  <si>
    <t xml:space="preserve">Providing and fixing wall mounted 2 Way  bib cock with wall flange and flexible hose pipe with wall hook.(Kohler 16094IN-4-CP or approved equivalent) complete in all respect. </t>
  </si>
  <si>
    <t>Providing and fixing S.S. Double coat hook(Kohler 15247in-cp or approved equivalent ) of approved make, fixed to PVC cleats with C.P. brass screws etc.all  complete as per directions of the Engineer.</t>
  </si>
  <si>
    <t>Providing and Fixing SS Towel Ring of approved make and quality, and as approved by the Engineer, including all necessary materials required for fixing. All complete  as per directions of the Engineer.(kohler 5631in-cp)</t>
  </si>
  <si>
    <t>Providing and Fixing Chrome plated brass Liquid Soap Dispenser of approved make and quality, and as approved by the Engineer, including all necessary materials required for fixing. All complete  as per directions of the Engineer..(kohler 10712d-cp)</t>
  </si>
  <si>
    <t>Supplying, Installing, testing  hand dryer machine. (Jacquar- HDR-SAP-M99ACS)</t>
  </si>
  <si>
    <t>Supplying, Installing, and fixing of paper towel dispensor (Jacquar- PTD-SAP-DT0106CS)</t>
  </si>
  <si>
    <t>b)  40 mm dia. CP waste Coupling and 40 dia PVC waste pipe upto nanhi trap below.</t>
  </si>
  <si>
    <t xml:space="preserve">c)  15mm dia. Single lever sink mixer and wall mounted tap with swivel spout </t>
  </si>
  <si>
    <t>d)  2 nos 15 mm Angle Cock with 450 mm long CP inlet connection pipe</t>
  </si>
  <si>
    <t xml:space="preserve">e)  15 mm dia wall mounted tap with swivel spout </t>
  </si>
  <si>
    <t>f)  1 nos 15 mm Angle Cock with 450 mm long CP inlet connection pipe</t>
  </si>
  <si>
    <t xml:space="preserve">SITC of  wall hanging drinking water cooler cum purifier to deliver the normal &amp; cold water through separate taps along with recipient , 100 Micron strainer , flexible bubbler guard , and operation between 20-120 PSI / 3KG Water Pressure, stainless steel finish ,  i/c providing &amp; fixing of necessary hardware like stop valve, TRAP, pipe connector to waste line and supply line with RO + UV plant (Excluding Civil work). </t>
  </si>
  <si>
    <t>Providing, fixting, testing &amp; commissioning of Electric Storage type water heater/ Geyser (pressurised type) vertical / horizontal wall mounted type conforming to IS 2082 latest provided with removable tubular type heating element of suitable capacity suitable for operating in single phase, 230 V, ac, 50 Hz supply complete with thermostat for temp. control adjustable between 30 degree to 85 degree.   suitable length of electrical cable with required accessories like 15 mm CP angle valve on inlet &amp; outlet line , heavy duty reinforced flexible PVC connector for cold water line and flexible CP brass connector with CP checkout for hot water line, water line connection, MS bracket with two coats of enamel paint, anchor fastners etc to hang the units, providing and fixing of 16 A 3 Pin plug of Anchor make, etc complete as required.(For canteen kitchen)</t>
  </si>
  <si>
    <t>It should be provided with built in safety valve, neon indication lamp complete for automatic working of the unit.</t>
  </si>
  <si>
    <t>10 litres capacity</t>
  </si>
  <si>
    <t>Supplying, Installing, testing &amp; commissioning sink with counter top single bowl and single drain board manufactured from stainless steel (SS 304), 18G high grade indestructable chrome nickel steel with top quality polish, with proper inlet and drain connections etc, conceled type, CP wall and sleeve flanges, all of approved make etc., complete.  (The counter not to be considered) The sink shall consist of the following and shall be with or without hot water supply.</t>
  </si>
  <si>
    <t xml:space="preserve">a)  Sink with drain board(size 350 X 450 X 230):  </t>
  </si>
  <si>
    <t>Supplying, fixing and testing uPVC pressure pipes (6 Kg/sq cm) confirming to IS 4985 for waste connection from wash basins and pantry sinks to floor trap / anti syphonage pipe with solvent cement joints, including all the fittings, laid above false ceiling concealed in wall etc, the work shall include wall chase and making good the same in cement mortar etc., complete. The quoted rate should include necessary supports like hanger supports, grip bolts and clamps etc., in false ceiling area as well as supplying and fixing MS slotted angle iron brackets, hangers, supports with necessary drilling holes to suit the insertion of pipe clamps, deburring etc.,  as per detailed drawing for supporting soil, waste and rain water pipes and water supply pipes in shafts with suitable MS clamps, bolts, anchor bolts, nuts and washers fixed on shaft walls outer walls etc. The quoted rate shall include the cost of brackets galvanized with zinc alloy of 0.08 mm thick conforming to IS 1239 etc., complete.</t>
  </si>
  <si>
    <t xml:space="preserve">  40 mm dia ID</t>
  </si>
  <si>
    <t>Supplying, fixing and testing uPVC soil, waste and ventpipes (SWR) confirming to IS 13592 :1990 &amp; IS 14735  typeB with rubber ring (confirming IS:5382) joint inclusive of all necessary specials like bends, tees,wye's, offsets, doorbends, junctions,  etc., laid under floor / fixed on walls, hung under the ceiling, and in pipe shafts etc., complete. The quoted rate should include lead and lifting charges to all levels, necessary scaffolding and supports like hanger supports, grip bolts and clamps and making good the openings etc.  The rate should include supplying and fixing MS slotted angle iron brackets, hangers, supports with necessary drilling holes to suit the insertion of pipe clamps, deburring etc., as per detailed drawing for supporting soil, waste and rain water pipes and water supply pipes in shafts with suitable MS clamps, bolts, anchor bolts, nuts and washers fixed on shaft walls outer walls etc. The quoted rate shall include the cost of brackets galvanized with zinc alloy of 0.08 mm thick conforming to IS 1239 etc., complete.(Soil and waste pipe)</t>
  </si>
  <si>
    <t xml:space="preserve"> INTERNAL</t>
  </si>
  <si>
    <t>75 mm Diameter</t>
  </si>
  <si>
    <t>110 mm Diameter</t>
  </si>
  <si>
    <t>UPVC pipe in shaft</t>
  </si>
  <si>
    <t>75mm dia vent pipe</t>
  </si>
  <si>
    <t>75mm dia waste pipe</t>
  </si>
  <si>
    <t>110 mm Dia soil pipe</t>
  </si>
  <si>
    <t>SPRINKLER DRAIN PIPE</t>
  </si>
  <si>
    <t>50mm Dia waste pipe</t>
  </si>
  <si>
    <t>Providing  and fixing unplasticized PVC SWR as per IS: 13592 (Type B), vent cowl as approved and directed by the Engineer.</t>
  </si>
  <si>
    <t>For 75 mm dia pipe</t>
  </si>
  <si>
    <t>For 110 mm dia pipe</t>
  </si>
  <si>
    <t>Supplying, fixing and testing CI 'P' trap with floor grating of size 150 x 150 mm, inlet 100 mm and outlet of 75 mm dia, bronze chrome plated grating with SS screw. Quoted rate shall include necessary GI threaded heavy class pipe connector &amp; welded couplings for waste Pipe  connections from wash and Kitchen Areas etc., Complete</t>
  </si>
  <si>
    <t>Supplying, fixing and testing uPVC floor trap (heavy duty hinged type) with brass CP frame &amp; cover (150mm x 150mm). Trap of 100 mm dia.  Inlet and 75 mm dia outlet with a seal of at least 23 mm for waste from wash basins and shower fixed on a bed of cement concrete etc.,</t>
  </si>
  <si>
    <t>Supplying, fixing and testing of ACO drains at ground floor etc. all complete.</t>
  </si>
  <si>
    <t>150 mm Wide X 230 mm Depth</t>
  </si>
  <si>
    <t>meter</t>
  </si>
  <si>
    <t>ROOF RAIN WATER DESIGN</t>
  </si>
  <si>
    <t>Catch basins</t>
  </si>
  <si>
    <t>Inside dimensions 500x700 mm and 45 cm deep for pipe line with one or two inlets :</t>
  </si>
  <si>
    <t>Making khurras 45x45 cm with average minimum thickness of 5 cm cement concrete 1:2:4 (1 cement : 2 coarse sand : 4 graded stone aggregate of 20 mm nominal size) over P.V.C. sheet 1 mx1 mx400 micron, finished with 12 mm cement plaster 1:3 (1 cement : 3 coarse sand) and a coat of neat cement, rounding the edges, making and finishing the outlet complete.</t>
  </si>
  <si>
    <t xml:space="preserve">Supplying, fixing and testing HDPE as per IS 14333; PE 80 PN 12.5 rain water pipes with all fittings like shoes, bends fixed in the pipe shafts (ducts) with suitable supports / hitech supports etc., complete. (Vertical down takes) </t>
  </si>
  <si>
    <t>110 mm diameter</t>
  </si>
  <si>
    <t>WATER-SUPPLY  (BUILDING)</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</si>
  <si>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t>
  </si>
  <si>
    <t xml:space="preserve">Concealed work including cutting chases and making good the walls etc. </t>
  </si>
  <si>
    <t>NOTE: The pipe of sizes 50mm &amp; below shall be of SDR-11 Class and pipe of sizes 65mm &amp; above shall be of Sch-40.</t>
  </si>
  <si>
    <t>15 mm nominal outer dia. Pipes.</t>
  </si>
  <si>
    <t>20 mm nominal outer dia.Pipes.</t>
  </si>
  <si>
    <t>25 mm nominal outer dia. Pipes.</t>
  </si>
  <si>
    <t>32 mm nominal outer dia. Pipes.</t>
  </si>
  <si>
    <t>40 mm nominal outer dia.Pipes.</t>
  </si>
  <si>
    <t>50 mm nominal outer dia.Pipes.</t>
  </si>
  <si>
    <t>Providing and fixing Chlorinated Polyvinyl Chloride (CPVC) pipes,having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</si>
  <si>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External work</t>
  </si>
  <si>
    <t>32 mm nominal outer dia.Pipes.</t>
  </si>
  <si>
    <t>65 mm nominal outer dia.Pipes.</t>
  </si>
  <si>
    <t>80 mm nominal outer dia.Pipes.</t>
  </si>
  <si>
    <t>100 mm nominal outer dia.Pipes.</t>
  </si>
  <si>
    <t>Providing and fixing G.I. pipes complete with G.I. fittings including trenching and refilling etc.(for rising main from UGT to terrace)</t>
  </si>
  <si>
    <t>Painting G.I. pipes and fittings with two coats of anti-corrosive bitumastic paint of approved quality :</t>
  </si>
  <si>
    <t>QRO</t>
  </si>
  <si>
    <t>25 mm nominal outer dia.Pipes.- (QRO- Quote Rate Only)</t>
  </si>
  <si>
    <t>Supplying, installing and testing approved make GM ball valves conforming to IS 1703 with necessary unions etc.,  complete.</t>
  </si>
  <si>
    <t xml:space="preserve"> 20 mm dia (Screwed ends)</t>
  </si>
  <si>
    <t xml:space="preserve"> 32 mm dia (Screwed ends)</t>
  </si>
  <si>
    <t xml:space="preserve"> 40 mm dia (Screwed ends)</t>
  </si>
  <si>
    <t xml:space="preserve">Supply following size GM Solinoid valve with necessory cabling arrangement. The rate inclusive of supply of valves, Panel with necessory cabling, level control etc complete as shown in drawing. </t>
  </si>
  <si>
    <t xml:space="preserve"> 40mm dia</t>
  </si>
  <si>
    <t>Supplying and installing pre-cast P.C.C support blocks of 1:3:6concrete 'mix of sizes as given below for pipe supports on the terrace complete.</t>
  </si>
  <si>
    <t>200mmx400mmx150mm</t>
  </si>
  <si>
    <t>Supply, installation testing and commissioning of G.I.pipe inserts with puddle flange for inlets, outlets, overflows, wash outs for OHT as per standard details shown in drawings including complete with supports, hangers, painting etc as per specifications.</t>
  </si>
  <si>
    <t>40 mm</t>
  </si>
  <si>
    <t>50 mm</t>
  </si>
  <si>
    <t>80 mm</t>
  </si>
  <si>
    <t>Providing, fixing, testing and commissioning water meter assembly including Y-strainer, isolationvalve, watermeter, nonreturnvalve etc. including direct reading dial in KL with all necessary fitting such as threaded pieces, unions pressure gauge, isolation cock, flanges piece for future removal, flanges / unions in masonary chamber of size 600mm x 750mm complete with all necessary testing charges and obtaining test certificates from municipal authorities, on following size pipe lines (1 no. strainer shall be provided at inlet &amp; outlet and cost shall be inclusive for the same). The meter shall comply to ISO 4064 standard, feasible for class B or Class A installation. Quoted rate to include cost of masonary chamber including excavation and lockable cover at the top.</t>
  </si>
  <si>
    <t>50/65 mm dia</t>
  </si>
  <si>
    <t>15 mm dia</t>
  </si>
  <si>
    <t>50mm dia tanks vent connection with stain less steel mosquito proof mesh of approved quality sandwiched between flanges with necessary welding and bolts, washers and gasket etc. as per the approval of the engineer.</t>
  </si>
  <si>
    <t>Providing and fixing 3 layer PPR (Propylene random copolymer) pipes SDR 7.4, UV stabilized and antimicrobial fusion welded, having thermal stability for hot and cold water supply, including allPPR plain and brass threaded polypropylene random fittings, i/c fixing the pipe with clamps at 1.00m spacing. This includes the cost of cutting chases and makeing good the same including testing of joints complete as per direction of engineer in charge. Concealed work, includeing cutting chases and good the walls etc., PN - 16 Pipe,  (For hot water)</t>
  </si>
  <si>
    <t xml:space="preserve"> 20 mm dia</t>
  </si>
  <si>
    <t>Supplying and wrapping 6mm thick armaflex tube for thermal insulation / elastomeric  nitrile rubber closed cell tape for hot water pipes for toilet internals as per manufacturer's instruction (The quantity of pipe is included  in item Nos 4.2)</t>
  </si>
  <si>
    <t>20 mm dia</t>
  </si>
  <si>
    <t>PUMPS</t>
  </si>
  <si>
    <t xml:space="preserve"> Domestic water pumpset (Submersible Vertical inline)</t>
  </si>
  <si>
    <t>Supply, Installation, testing and commissioning of Vertcal in Line pumps alongwith control panel with 3phase 440 volt/50cycles per second with water cooled motor, including all piping, valves, fasteners, flanges, gaskets, drain valves etc and other accesories as per detailed specifications including all taxes, transportation &amp; insurance. The pump shall be suitable for automatic operation with cyclic lead-lag operational provision for even wear &amp; tear of all pumps. The pump shall be  automatically start &amp; stop via control panel including dry run protection.</t>
  </si>
  <si>
    <t>Flow rate 7.5 Cum/hr @ 40 head (1W+1S)</t>
  </si>
  <si>
    <t>SUBMERSIBLE PUMPS</t>
  </si>
  <si>
    <t>Vendor to submit proposed pump model with duty curve.</t>
  </si>
  <si>
    <t xml:space="preserve">Piping </t>
  </si>
  <si>
    <t>65 NB (GI)</t>
  </si>
  <si>
    <t>Manually operated Butterfly Valve</t>
  </si>
  <si>
    <t xml:space="preserve">80 NB </t>
  </si>
  <si>
    <t xml:space="preserve">65 NB </t>
  </si>
  <si>
    <t>Non Return Valve</t>
  </si>
  <si>
    <t>Strainer</t>
  </si>
  <si>
    <t>Pressure Gauges on discharge line of each raw water pump</t>
  </si>
  <si>
    <t>Supply, installation testing drain valves of following dia. with necessary pipe spool, fittings etc.</t>
  </si>
  <si>
    <t>80 NB</t>
  </si>
  <si>
    <t>50 NB</t>
  </si>
  <si>
    <t>Supply and installation of polypropylene foot rest with M.S reinfocement / C.I. rungs as per approval of engineer.</t>
  </si>
  <si>
    <t>MS grating and frame (heavyduty, Grade A  conforming to IS : 2062, fixed in cement concrete 1:2:4 (1 cement : 2 coarses and : 4 graded stone aggregate 20mm nominal size) including centering &amp; shuttering all complete.</t>
  </si>
  <si>
    <t>Note: Civil work required for channel drain shall be carried out by civil contractor as per the approved dwg / detail.</t>
  </si>
  <si>
    <t>300 mm x 450 mm</t>
  </si>
  <si>
    <t>Supply installation and testing of water level controller consisting of 1 controller with option of selector switch for working and stand by pump with indicators for OHT and UGWT levels. The OHT level switch will comprise of 1 set of High / Low probe per OHWT.</t>
  </si>
  <si>
    <t>Supply installation and testing of water level controller1 consisting of 1 controller with option of selector switch for working and standby pump with indicators for raw water tank levels. The tank level switch will comprise of 1 set of High / Low probe.</t>
  </si>
  <si>
    <t>Providing &amp; fixing Auto Air vent for cold water supply risers, suitable for pressure not less than 15 Kg/Sq.cm.</t>
  </si>
  <si>
    <t>Supply, installation, testing and commissioning of 750mm dia CI/FRP manhole cover of light duty, with necessary hinge, lever and necessary frame etc. as per the approval of engineer.(OHT+UGT)</t>
  </si>
  <si>
    <t>Providing and fixing truck fill point consisting of 150 mm dia water filling point having 150 mm dia brass plug (Truck fill point shall be housed in suitable lockable chamber)</t>
  </si>
  <si>
    <t>Supply, installation, testing and commissioning of continuous duty submersible centrifugal vertical inline pumps complete with 3 phase motor with all necessary protection and mechanical seal etc.</t>
  </si>
  <si>
    <t>Submersiable System as described above with Flow rate : 4.0 LPS Head : 15.0 Mts Required for : Dewatering sump pump (1W + 1S) Location : At sumps.</t>
  </si>
  <si>
    <t>set</t>
  </si>
  <si>
    <t>Set</t>
  </si>
  <si>
    <t>RM</t>
  </si>
  <si>
    <t>BORE WELL</t>
  </si>
  <si>
    <t>Boring work for insertion of tube well pipes through different soil/rock completed as directed -100 mm dia
Supply, fitting and fixing pipes plain/bevel ended for casing, conforming to relevant IS codes of practice incuding supplying and fitting of tube well accessories, lowering of assembly pipes concentrically in the borehole followed by supplying and packing of gravel free from dirt, dust and other foreign materials in the annuar space between the borehole and assembly pipes complete as directed by department
The job also include Supply, installation &amp; Commisioning of Submersible motor pump set suitable for 100 mm bore well and above 3HP stage 7 to 40 MCB controlled submersible motor pump set control panel.</t>
  </si>
  <si>
    <t xml:space="preserve">Heading
FIRE FIGHTING WORKS </t>
  </si>
  <si>
    <t>FIRE WATER PUMPING SYSTEM</t>
  </si>
  <si>
    <t>Control Panel for Electric Driven Fire Pumps</t>
  </si>
  <si>
    <t>Control Panel for Diesel Engine Pump(Diesel Engine Control Panel with SMPS type Charger)</t>
  </si>
  <si>
    <t>Control Panel for Jockey Pumps</t>
  </si>
  <si>
    <t>PIPING ITEMS</t>
  </si>
  <si>
    <t>Providing, laying, testing &amp; commissioning of 'B' class heavy duty G.I. pipe conforming to IS 1239 including welding, fittings like elbows, tees, flanges, tapers, nuts, bolts, gaskets etc. and fixing the pipe on the wall/ceiling with suitable clamp/support frame and painting with two or more coats of synthetic enamel paint of required shade complete as required :</t>
  </si>
  <si>
    <t>200 mm</t>
  </si>
  <si>
    <t>150 mm</t>
  </si>
  <si>
    <t>100 mm</t>
  </si>
  <si>
    <t>65 mm</t>
  </si>
  <si>
    <t>25 mm</t>
  </si>
  <si>
    <t>Supply, Installation, testing and commissioning (SITC) of Valves</t>
  </si>
  <si>
    <t xml:space="preserve">Gate Valve </t>
  </si>
  <si>
    <t>150 NB</t>
  </si>
  <si>
    <t>100 NB</t>
  </si>
  <si>
    <t>65 NB</t>
  </si>
  <si>
    <t>Ball Valve</t>
  </si>
  <si>
    <t>40 NB</t>
  </si>
  <si>
    <t>25 NB</t>
  </si>
  <si>
    <t>15 NB</t>
  </si>
  <si>
    <t>Providing, installation, testing and commissioning of non-return valve of following sizes confirming to IS:5312 complete with rubber gasket, GI bolts, nuts, washers etc.as required :</t>
  </si>
  <si>
    <t>200 NB</t>
  </si>
  <si>
    <t>Providing, installation, testing and commissioning of stainless steel Y-strainer fabricated out of 1.6 mm thick stainless steel, Grade 304, sheet with 3 mm dia holes with stainless steel flange.</t>
  </si>
  <si>
    <t>Providing &amp; fixing of heavy duty double flanged flexicon rubber expansion joint (suitable for system test pressure) of  standard  length  as  per manufacturers  specs  including  rubber  gaskets,  flanges, nuts, bolts and washers complete as required.</t>
  </si>
  <si>
    <t>65  mm dia</t>
  </si>
  <si>
    <t>80  mm dia</t>
  </si>
  <si>
    <t>100  mm dia</t>
  </si>
  <si>
    <t>150  mm dia</t>
  </si>
  <si>
    <t>Supplying and fixing air vessel made of 250 mm dia, 8 mm thick MS sheet, 1200 mm in height with air release valve on top and flanged connection to riser, drain arrangement with 25 mm dia gun metal wheel valve with required accessories, pressure gauge and paintingwith synthetic enamel paint of approved shade as required.</t>
  </si>
  <si>
    <t>Supply, Installation, testing and fixing of dial type (100 mm) pressure gauge with isolation globle valve suitable with ‘U’ tube for working pressure of 12 Kg/cm2 having calibration of  0-16 Kg/cm2.  Cost shall be inclusive of providing any short pieces, nipples, elbows etc as required.</t>
  </si>
  <si>
    <t>Supply, Installation, testing and commissioning (SITC) of Pressure switches. The Pressure Switch shall be diaphragm type. The housing shall be die cast aluminum, with SS 316 movement, pressure element and socket. The Switch shall be suitable for consistent and repeated operations without change in values. It shall be provided with IP: 65 enclosures. Range of pressure switch shall be 0-16 kg/cm2 and shall be provided with isolation ball valve.</t>
  </si>
  <si>
    <t>Supply, lnstallation, testing and Commissioning of FM approved Electronic Flow Test Meter with waste cone  on Test Line to measure 150% of pump flow and suitable for mounting on 150 mm dia pipe as per specifications</t>
  </si>
  <si>
    <t>Supplying and fixing of fire brigade connection of cast iron body with gun metal male instantaneous inlet couplings complete with cap and chain as reqd. for suitable dia MS pipe connection conforming to IS 904 as required :</t>
  </si>
  <si>
    <t>2 way-100 mm dia M.S. Pipe</t>
  </si>
  <si>
    <t>4 way - 150 mm dia M.S. Pipe</t>
  </si>
  <si>
    <t>Supplying and installing fire water draw off connection 150mm dia G.I. "C" class pipe, from Water Tank to outside approachable location. Including the flanges to be provided for the easy maintenance with Isolation Sluice valve for system, etc as complete to operate</t>
  </si>
  <si>
    <t>Supply, Installation and erection of Structural Steel for supports including anchor fastners, ISMB Channels, angles, painting of structures.</t>
  </si>
  <si>
    <t>Supply, Installation, testing and commissioning (SITC) of Electric motor driven Horizontal Centrifugal End Suction Type Main Pump having flow 137m3/hr &amp; 70 MWC head along with all accessories and recommended spares required for the pump set.</t>
  </si>
  <si>
    <t>Supply, Installation, testing and commissioning (SITC) of Diesel Engine driven Horizontal Centrifugal End SuctionType Standby Pump having flow 137 m3/hr &amp; 70 MWC head along with all accessories and recommended spares required for the pump set. Including  fuel  tank (fabricated from 3mm  MS  sheet,  painted  with  two  coats  of  synthetic  enamel  paint  over  a  coat  of primer) of  capacity adequate  to sustain pump  operation  for 8 hours  continuous working.  The  tank shall  be   fitted  with   Magnetic  oil  level  indicator,  MH  with  cover,  drain  valve,  air  vent  including structural  supports  (painted  with  approved shade),  2  Nos.  x  12  volt  battery WITH CHARGER,  heat  exchanger  with necessary piping connections &amp; fittings, flexible coupling, coupling guard &amp; exhaust  pipe connection complete as required.  Cost shall be inclusive of providing &amp; fixing of fuel tank of required capacity etc. all</t>
  </si>
  <si>
    <t>Supply, Installation, testing and commissioning (SITC) of Electric motor driven vertical inline Type Jockey Pump having flow 10.8 m3/hr &amp; 70 MWC head along with all accessories and recommended spares required for the pump set.</t>
  </si>
  <si>
    <t>NOS</t>
  </si>
  <si>
    <t>METERS</t>
  </si>
  <si>
    <t>TONS</t>
  </si>
  <si>
    <t>OVERHEAD FIRE WATER TANK PUMPING SYSTEM</t>
  </si>
  <si>
    <t>Supplying, fixing, testing &amp; commissioning of double flanged sluice valve of rating PN 1.6 with non rising spindle, bronze/gun metal seat, ISI marked complete with nuts, bolts, washers, gaskets and conforming to IS 780 of following sizes as required :</t>
  </si>
  <si>
    <t>EXTERNAL FIRE HYDRANT SYSTEM</t>
  </si>
  <si>
    <t>Excavation work by mechanical means (Hydraulic excavator)/ manualmeans in foundation trenches or drains (not exceeding 1.5m in width or 10 sqm on plan), including dressing of sides and ramming of bottoms, lift upto 1.5 m, including getting out the excavated soil and disposal of surplus excavated soils as directed, within a lead of 50 m.</t>
  </si>
  <si>
    <t>Ordinary rock</t>
  </si>
  <si>
    <t>Hard rock (requiring blasting)</t>
  </si>
  <si>
    <t>Hard rock (blasting prohibited)</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</si>
  <si>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</si>
  <si>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With common burnt clay F.P.S.(non modular) bricks of class designation 7.5</t>
  </si>
  <si>
    <t>HYDRANT ACCESSORIES</t>
  </si>
  <si>
    <t>Supplying and fixing Single headed external yard hydrant valve with 1 No. 63 mm dia instantaneous FM Gunmetal/Stainless Steel coupling and cast iron wheel, ISI marked, conforming to IS 5290 (type A) with blank Gunmetal/Stainless Steel cap and chain as required :</t>
  </si>
  <si>
    <t>Single headed Gunmetal</t>
  </si>
  <si>
    <t>Supplying and fixing orifice plate made out of 6 mm thick stainless steel (Grade 304) with orifice of required size to be fitted between flange &amp; landing valve of external and internal hydrants to reduce pressure at the outlet to the level of 3.5 kg/cm2 complete as required.</t>
  </si>
  <si>
    <t>Supplying and fixing 63 mm dia, 15 m long RRL hose pipe with 63 mm dia male and female couplings duly bound with GI wire, rivets etc. conforming to IS 636 (type-A) as required :</t>
  </si>
  <si>
    <t>Gun Metal</t>
  </si>
  <si>
    <t>Supplying &amp; fixing 63 mm dia gun metal short branch pipe with 20 mm nominal internal diameter size nozzle conforming to IS 903 suitable for instantaneous connection to interconnect hose pipe coupling as required :</t>
  </si>
  <si>
    <t>Gun metal</t>
  </si>
  <si>
    <t>Supplying and fixing Weather proof standard size of Fire Hose Cabinet shall be fabricated from 40 x 40 x 5 angle iron sections and 16 gauge MS sheet 750 mm x 600 mm x 250 mm  having single or double opening glazed (3.0 mm thick glass) shutter including necessary locking arrangement by allan key, stove enamelled Fire red/PO red  finish (as per site engineer approval and local CFO requirement) with " Fire Hose" marked on front, suitable for housing 2 nos. Hose pipe, 1 No. branch pipe . branch pipe with breaking Hammer &amp; box key ,complete as per  specification.</t>
  </si>
  <si>
    <t>Supply &amp; Fixing of " J " type hooks supports made of 25 mm dia pipe to support 2 nos. 15 m long hoses and 01 No short branch pipe. Cost should be inclusive of required anchor fastner, nuts, etc as per specifications</t>
  </si>
  <si>
    <t>INTERNAL FIRE HYDRANT SYSTEM - WET RISERS</t>
  </si>
  <si>
    <t>Supplying and fixing single headed internal hydrant valve with instantaneous Gunmetal/Stainless Steel coupling of 63 mm dia with cast iron wheel ISI marked conforming to IS 5290 (Type -A) with blank Gunmetal/Stainless Steel cap and chain as required :</t>
  </si>
  <si>
    <t>Supplying and fixing orifice plate made out of 6 mm size to be fitted between flange &amp; landing valve of external and internal hydrants to reduce pressure at the outlet to the level of 3.5 kg/cm2 complete as required.</t>
  </si>
  <si>
    <t>Supplying and fixing standard Fireman Axe with heavy duty  insulated rubber handle as per IS: 926 with clamps  as per specifications</t>
  </si>
  <si>
    <t>Supplying and fixing first-aid Hose Reel with MS construction spray painted in post office red, conforming to IS 884 complete with the following as required. 20 mm nominal internal dia water hose thermoplastic (Textile reinforced) type -2 as per IS: 12585 20 mm nominal internal dia gun metal globe valve &amp; nozzle. Drum and brackets for fixing the equipmets on wall. Connections from riser with 25 mm dia stop gun metal valve &amp; M.S. Pipe and socket.</t>
  </si>
  <si>
    <t>30 m</t>
  </si>
  <si>
    <t xml:space="preserve">SPRINKLER SYSTEM </t>
  </si>
  <si>
    <t>Providing, laying, testing &amp; commissioning of 'B' class heavy duty G.I. pipe conforming to IS 1239 including welding, fittings like elbows, tees, flanges, tapers, nuts, bolts, gaskets etc. and fixing the pipe on the wall/ceiling with suitable clamp/support frame and painting with two or more coats of synthetic enamel paint of required shade complete as required :(In shaft)</t>
  </si>
  <si>
    <t>32 NB</t>
  </si>
  <si>
    <t>Providing, fixing, testing &amp; commissioning of 15mm dia quartzoid bulb type sprinklers of rating 68 degree centigrade with required accessories :</t>
  </si>
  <si>
    <t>Pendent Sprinkler</t>
  </si>
  <si>
    <t>Supply, lnstallation, testing and Commissioning of UL Listed  and FM approved Zone/Floor Control Valve flanged end with fitting including 50 mm Inspectors test drain valve assembly complete with test bronze valve, bronze sight glass, sectional drain valve, union with pressure gauge, electrically operated flow indicating switch (vane type) of following diameter with threaded connection with flexible full bore paddle &amp; NO/NC contact terminals with all accessories and necessary wiring  all complete strictly as per specification/Drawing .</t>
  </si>
  <si>
    <t xml:space="preserve"> Dia 100 NB </t>
  </si>
  <si>
    <t>Supply, lnstallation, testing and Commissioning of  Sprinkler annunciation panel 230 V AC input, 50 Hz AC supply &amp; 24 VDC output, standby 24 V DC, operating temperature 00C to 400C which shall be of micro processed based with LED indicators, comprising of Zones with Modular PCB board type visual and audible fire and fault alarms and signals, indicators, call individual or call all, Evacuation alarm facility with pulse timer, Power supply unit etc., complete with stove enameled housing, glass door with locking facility as per detailed specification. located in the lobby area as per the drawing. The Annunciation Panel shall be complete with 2 x 12 VDC sealed maintenance free batteries with battery charger &amp; housed in CRCA sheet steel cabinet (3 mm thick), dust &amp; vermin proof(IP 65) with provision for audio-visual indication. The Annunciation Panel shall be provided with Potential free contacts  to enable BMS compatibility kept to main power panel interlink of Ethernet port, along with patch card readable to BMS</t>
  </si>
  <si>
    <t>Supply, laying, termination, testing and Commissioning of approved Make armoured FRLS control wires 2C x 1.5 sqmm made of PVC insulated copper conductor, PVC sheathed,confirming to IS 1554 etc. shall include all fittings, jointing, glands, lugs, bracing, clamping, fastening, chasing, termination and testing. complete as per detailed specification.</t>
  </si>
  <si>
    <t>Supply, laying, termination, testing and Commissioning of approved Make armoured FRLS control wires 2C x 2.5 sqmm made of PVC insulated copper conductor, PVC sheathed,confirming to IS 1554 etc. shall include all fittings, jointing, glands, lugs, bracing, clamping, fastening, chasing, termination and testing. complete as per detailed specification.</t>
  </si>
  <si>
    <t>Supply &amp; installation Auto Air vent for  risers, suitable for pressure not less than 15 Kg/Sq.cm.</t>
  </si>
  <si>
    <t>Supply, lnstallation, testing and Commissioning of UL Listed/FM Approved Wet Automatic Alarm Control valve,Minimum working pressure-200 PSI consisting of nut, bolts &amp; gasket complete with pad locking arrangement, vertical wet alarm valve with hydraulic alarm motor gong with strainer, 2 nos. pressure gauges as per manufacturer recommendation, ball valves, 15 mm dia test valves, 50 mm dia drain valve with all necessary accessories as per specification. (as per standard installation drawings.)</t>
  </si>
  <si>
    <t xml:space="preserve">PORTABLE FIRE EXTINGUISHER SYSTEM </t>
  </si>
  <si>
    <t xml:space="preserve">SUPPLY &amp; INSTALLTION OF  PORTABLE FIRE EXTINGUISHER SYSTEM AS PER IS 2190 &amp; 15683 </t>
  </si>
  <si>
    <t>Mechanical Foam Type Fire Extinguisher 9 Lit capacity.</t>
  </si>
  <si>
    <t>Carbon dioxide (CO2) Fire Extinguisher 4.5 Kgs capacity</t>
  </si>
  <si>
    <t>CLEAN AGENT GAS BASED FIRE SUPPRESSION SYSTEM(NOVEC 1230)</t>
  </si>
  <si>
    <t>Designing, Supply, lnstallation, testing and Commissioning of Clean Agent system for Data Center/Command and control center (Clean Agent system will be designed as per NFPA 2001:2018) with Piping. Carbon Steel ASTM A 106 GR.B. along with nozzles, fittings and flanges, fittings, including tees, elbows, reducers, union,  flanges, rubber gaskets,  GI  nuts  bolts, hanger, rod structural support,  Adequate capacity &amp; quantity of Cylinders with Valves, Master Cylinder Accessories   comprising of Electric Control Head, 24 V DC, Discharge Hose, Warning Sign, Slave Cylinder Accessories comprising of Pressure Operated Control Head , Actuation Hose, Male Branch Tee, Discharge Hose, End Slave Cylinder Accessories, Pressure Operated Control Head comprising of Actuation Hose, Discharge Hose, Master Cylinder Adaptor Kit, Male Elbow, Manifold Check Valve, Discharge Nozzles, Supervisory Pressure Switch, Discharge Pressure Switch, Manifold for Cylinders, Cylinder Rack + Bracket, Gas Release Panel, Manual Release Switch, Manual Abort Switch etc Integrity test, complete for satisfactory operation and as per specifications. 
Key parameters
Maximum operating pressure should not be more than 35 bar
Seamless cylinders/ASME Atmospheric pressure tank
Complete design &amp; flow calculation should be verifed and approved by Original Equipment Manufacturer (OEM)
Complete system should be UL Listed/ FM approved by Original Equipment Manufacturers mentioned in Approved Makes List
Distributors have to provide the project specific authorization letter from OEM
Global Warming Potential of Gas should not be more than 1
OEM's UL ceritificate shall be submitted along with bid
PESO approval for pressurized cylinders shall be furnished
100% online Stand-by cylinders of clean agent shall be provided for restoring the area protection after discharge of main bank of cylinders.</t>
  </si>
  <si>
    <t>Lot</t>
  </si>
  <si>
    <t>Heading
HVAC WORKS</t>
  </si>
  <si>
    <t>Design, Supply, Installation, Testing, Commissioing, Performance Testing of following HVAC Items :</t>
  </si>
  <si>
    <t>AIR-CONDITIONING SYSTEM</t>
  </si>
  <si>
    <t>Precision AC Units (For Network Room &amp; Data Centre)</t>
  </si>
  <si>
    <t>Design, manufacture, supply, installation, testing and commissioning of Microprocessor based single /double skinned Precision Air conditioning unit  with R410a/R407c Refrigerant having Top/ Bottom suction indoor unit, air-cooled outdoor condensing unit with fan. Indoor unit consists of filter section, P-I-D Controller, multi rows deep copper cooling coil with aluminium fins, dehumidification cycle, modular panel cabinet construction, cabinet insulation, fan section with dynamically balanced centrifugal fans with motor and drive, high technology scroll compressor, accessible refrigeration control, interconnected refrigerant piping, drain piping, electricals etc.</t>
  </si>
  <si>
    <t>11 TR (7,600 CMH)</t>
  </si>
  <si>
    <t>VRF Units (For other Areas)</t>
  </si>
  <si>
    <t>Outdoor Units:</t>
  </si>
  <si>
    <t>Design, manufacture, supply, installation, testing and commissioning of Variable Refrigerant Flow (VRF) type air conditioning system with Air Cooled, All Inverter, Three Phase, Top Discharge, VRF SYSTEM Unit with R410a/R407c Refrigerant, Air cooled Condenser, Scroll Compressor, Electronic Expansion Valve, Copper coil, Inbuilt Temperature Sensor, Interconnected refrigerant piping and wiring along with inbuilt microprocessor panel, insulated drain pipes, electricals etc. as per Technical Specification.</t>
  </si>
  <si>
    <t>16 HP</t>
  </si>
  <si>
    <t>20 HP</t>
  </si>
  <si>
    <t>24 HP</t>
  </si>
  <si>
    <t>Indoor Units:</t>
  </si>
  <si>
    <t>5,250 CMH (8 TR)</t>
  </si>
  <si>
    <t>0.6 TR - CAS</t>
  </si>
  <si>
    <t>0.8 TR - CAS</t>
  </si>
  <si>
    <t>2 TR - CAS</t>
  </si>
  <si>
    <t>VENTILATION SYSTEM</t>
  </si>
  <si>
    <t>For Service Room, Electrical Room &amp; Toilets</t>
  </si>
  <si>
    <t>Design, manufacture, supply, installation, testing and commissioning of wall mounted tube axial exhaust air fans with motor of following capacity complete with starter panel, wire mesh, cowl etc. along with other accessories, as required. (For Service Room at Gr Floor)
Capacity: 2,500 CMH, 15 mm WC</t>
  </si>
  <si>
    <t>Design, manufacture, supply, installation, testing and commissioning of wall mounted propeller exhaust air fan with motor of following capacity complete with starter panel, wire mesh, cowl etc. with all other accessories. (For Small Toilets &amp; Electrical Rooms at Gr to 4th Floors)
Capacity: 500 CMH, Free air delivery</t>
  </si>
  <si>
    <t>AIR DISTRIBUTION SYSTEM, INSULATION ETC</t>
  </si>
  <si>
    <t>Ductwork</t>
  </si>
  <si>
    <t xml:space="preserve">GI site fabricated  rectangular ducts, complete with MS frame structure and necessary supports using thread roads (as per IS:655) and anchor bolts, exhaust air collars, vanes, splitters dampers for Air-conditioning System.  </t>
  </si>
  <si>
    <t>22 G GI Ducting</t>
  </si>
  <si>
    <t>24 G GI Ducting</t>
  </si>
  <si>
    <t>Grilles, Louvers, Dampers</t>
  </si>
  <si>
    <t>Design, manufacture, supply, installation, testing and commissioning of extruded aluminium powder coated diffusers &amp; grilles with VCD, as required. (For AC System)</t>
  </si>
  <si>
    <t>Design, manufacture, supply, installation, testing and commissioning of extruded aluminium powder coated fixed blade type diffusers without VCD, as required. (For AC System)</t>
  </si>
  <si>
    <t>Design, manufacture, supply, installation, testing and commissioning of extruded aluminium powder coated fixed blade type intake air louvres, as required.  (For Ventilation System)</t>
  </si>
  <si>
    <t>Insulation</t>
  </si>
  <si>
    <t>Supply &amp; fixing of Thermal insulation on the Sheet Metal Duct with Factory Pasted Al. Foil Faced Fire retardent 19 mm thick Closed Cell Nitrile Rubber Insulation with necessery Adhesive as recommended by the Manufacturer.</t>
  </si>
  <si>
    <t>Supply and fixing of Acoustic insulation with 10mm thick Open Cell Nitrile Rubber with necessery Adhesive as recommended by the Manufacturer.</t>
  </si>
  <si>
    <t>SqM</t>
  </si>
  <si>
    <t>Heading
INTEGRATED BUILDING MANGEMENT SYSTEM WORKS</t>
  </si>
  <si>
    <t>CCTV Surveillance System</t>
  </si>
  <si>
    <t>Indoor - Dome Camera - 2MP</t>
  </si>
  <si>
    <t>Bullet Camera - 2MP</t>
  </si>
  <si>
    <t>Client Workstation</t>
  </si>
  <si>
    <t>L2 POE Switch</t>
  </si>
  <si>
    <t>LIU</t>
  </si>
  <si>
    <t>L3 - Switch</t>
  </si>
  <si>
    <t>Cat-6 Cable</t>
  </si>
  <si>
    <t>OFC Cable</t>
  </si>
  <si>
    <t>Rack - 9U</t>
  </si>
  <si>
    <t>Rack - 42U</t>
  </si>
  <si>
    <t>LED TV</t>
  </si>
  <si>
    <t>UTP Shuttered Port</t>
  </si>
  <si>
    <t>Cat-6 UTP 1 M</t>
  </si>
  <si>
    <t>PVC Conduit</t>
  </si>
  <si>
    <t>Fire Detection &amp; Alarm System (FDAS)</t>
  </si>
  <si>
    <t>Fire Alarm Control Panel</t>
  </si>
  <si>
    <t>Multicriteria Sensor</t>
  </si>
  <si>
    <t>Manual Call Point</t>
  </si>
  <si>
    <t>Sounder/Hooter</t>
  </si>
  <si>
    <t>Control Reay Module</t>
  </si>
  <si>
    <t>Monitor Module</t>
  </si>
  <si>
    <t>Beam Detector</t>
  </si>
  <si>
    <t>Coventinal Interface Module - for Beam Detector - 2/1</t>
  </si>
  <si>
    <t>FRLS Cable with conduits</t>
  </si>
  <si>
    <t>Response Indicator</t>
  </si>
  <si>
    <t>Power Supply Unit</t>
  </si>
  <si>
    <t>Public Address System (PAS)</t>
  </si>
  <si>
    <t>IP based controller</t>
  </si>
  <si>
    <t>EVAC Router</t>
  </si>
  <si>
    <t>Amplifier</t>
  </si>
  <si>
    <t>Call Station</t>
  </si>
  <si>
    <t>Ceiling Speakers - 6W</t>
  </si>
  <si>
    <t>Ceiling Speakers - 20W</t>
  </si>
  <si>
    <t>Euipment Rack</t>
  </si>
  <si>
    <t>Speaker Cable</t>
  </si>
  <si>
    <t>Cable with Conduits</t>
  </si>
  <si>
    <t>Access Control System (ACS)</t>
  </si>
  <si>
    <t>Long Range Smart Card Reader</t>
  </si>
  <si>
    <t xml:space="preserve">Biometric - cum- Smart card Reader </t>
  </si>
  <si>
    <t>Electromagnetic Locks</t>
  </si>
  <si>
    <t xml:space="preserve">Door Controller panel </t>
  </si>
  <si>
    <t>HID Cards</t>
  </si>
  <si>
    <t>Emergency Break Glass unit</t>
  </si>
  <si>
    <t xml:space="preserve"> Magnetic Locks, Wall mount, with inline filters. </t>
  </si>
  <si>
    <t>Panic Bar, push to open type</t>
  </si>
  <si>
    <t xml:space="preserve"> Client PC</t>
  </si>
  <si>
    <t>ACCESS CONTROL SOFTWARE</t>
  </si>
  <si>
    <t>Printer</t>
  </si>
  <si>
    <t>4 core 1.0 sq.mm, multi strand, copper conductor,</t>
  </si>
  <si>
    <t>2 core 1.5 sq.mm, multi strand, copper conductor,</t>
  </si>
  <si>
    <t>Cable Tray</t>
  </si>
  <si>
    <t>FRLS PVC Conduit</t>
  </si>
  <si>
    <t>Network Cabling (Data &amp; Voice)</t>
  </si>
  <si>
    <t>PVC Conduit 32 mm</t>
  </si>
  <si>
    <t>CAT-6 Cable</t>
  </si>
  <si>
    <t>Telephone Copper Cable - 2 Pair</t>
  </si>
  <si>
    <t>CAT-6 RJ45 Patch Cords</t>
  </si>
  <si>
    <t>19" Modular Patch Panel-1U</t>
  </si>
  <si>
    <t>IO Quad Outlet</t>
  </si>
  <si>
    <t>Face Plate Duplex</t>
  </si>
  <si>
    <t>UTP Termination Connectors</t>
  </si>
  <si>
    <t>CAT-6 Laying &amp; Termination</t>
  </si>
  <si>
    <t>Telphone Laying &amp; Termination</t>
  </si>
  <si>
    <t>Conference Room Euipments</t>
  </si>
  <si>
    <t>Wireless Table Top Digital Chairman Unit with Super cardiod Microphone (detachable)</t>
  </si>
  <si>
    <t>Digital Audio Conference Control Unit with antenna modeule for conference system controls Miniumum 350 discussion units</t>
  </si>
  <si>
    <t>Delegate charging case, chargin time 4hr or less</t>
  </si>
  <si>
    <t>Wireless digital Handheld Microphone with 18 or more channel, RF output 100mW or more,</t>
  </si>
  <si>
    <t xml:space="preserve">8" thin edge ceiling speaker, 24W </t>
  </si>
  <si>
    <t>Digital power amplifier, RMS Power</t>
  </si>
  <si>
    <t>7 input and 4 output digital signal processor, all input should have AEC and Dante connectivity, expandable upto 62 inputs</t>
  </si>
  <si>
    <t xml:space="preserve">Projector </t>
  </si>
  <si>
    <t xml:space="preserve">Projector Board/Screen </t>
  </si>
  <si>
    <t>White-board</t>
  </si>
  <si>
    <t>Require Cables and connector Lot for above Audio visual system. XLR, Speaker Cbales, Touch USB cable &amp; Connectors.</t>
  </si>
  <si>
    <t>Integrated - Building Management System (I-BMS)</t>
  </si>
  <si>
    <t>Operator Workstation (OWS) : Supply, installation, testing and commissioning of I7 Processor or latest processor, 4MB Cache  with 16 GB RAM, &amp; 2X500 GB HDD, 10/100 Mbps Ethernet card, USB connection &amp; internal modem, Microsoft(R) Windows(R) 7 OS Professional Enterprise, Web server software, DVD-ROM Drive (with RAM), 100/1000 Mbps NIC for Network connection and anti virus software with 21" colour graphics  monitor.Accessories included Optical Mouse, Key Pad, Laserjet colour A4 printer with the above BMS System configuration.</t>
  </si>
  <si>
    <t>500 VA UPS with half an hour battery backup for Workstation</t>
  </si>
  <si>
    <t>SITC of the unlimited multi user with simultaneous minimum 5 user web based Server  Software for Building Management System with dynamic graphics. The software shall have minimum 5 simultaneous users. The Web-Based Server software shall permit use of Standard Web-Browsers. Software should have licensce of 10,000 points (hardwired 2000 points &amp; software 8000 points both) to cater future expansion in airport premises.</t>
  </si>
  <si>
    <t>System Integration Units For 3rd Party System Software Integration</t>
  </si>
  <si>
    <t>DCC controllers for  Ventilation Fans including Smoke Evacuation fan, Fresh Air Fans &amp; etc.</t>
  </si>
  <si>
    <t xml:space="preserve">DDC controllers for VRF Units </t>
  </si>
  <si>
    <t xml:space="preserve">DCC controllers for Electrical System </t>
  </si>
  <si>
    <t>DCC controllers for Plumbing System</t>
  </si>
  <si>
    <t>SITC Web Based Router/ Network Area Controller interfacing the DDCs and Integrators for the system with PC. It shall have capacity to store trends &amp; program backup. It should be BTL &amp; UL Listed.</t>
  </si>
  <si>
    <t xml:space="preserve">System Integration Units For 3rd Party System Software Integration For PAC Units </t>
  </si>
  <si>
    <t xml:space="preserve">System Integration Units For 3rd Party System Software Integration For VRF Units </t>
  </si>
  <si>
    <t>System Integration Units For 3rd Party System Software Integration For Electrical Panels &amp;  DG System</t>
  </si>
  <si>
    <t>System Integration Units For 3rd Party System Software Integration For UPS Panel</t>
  </si>
  <si>
    <t>System Integration Units For 3rd Party System Software Integration For External Light Control System</t>
  </si>
  <si>
    <t xml:space="preserve">System Integration Units For 3rd Party System Software Integration For Addressable Fire Detection System Control Panel </t>
  </si>
  <si>
    <t xml:space="preserve">System Integration Units For 3rd Party System Software Integration For Energy Meters </t>
  </si>
  <si>
    <t>System Integration Units For 3rd Party System Software Integration For Gas Suppression System</t>
  </si>
  <si>
    <t>Differential pressure switches across the blowers, Filters for indicating status. The switch shall have SPDT contact. The switch shall be with connecting tube and metal bends for connections to  the duct.   The  housing  shall be IP  54  rated.</t>
  </si>
  <si>
    <t xml:space="preserve">Pressure Transducer for pressure monitoring </t>
  </si>
  <si>
    <t>Duct mount Humidity sensor for humidity monitoring in ducts</t>
  </si>
  <si>
    <t>Differential Pressure Switch across the Pumps for indicating the Pump status of Pumps complete with all accessories</t>
  </si>
  <si>
    <t>Water Bi-Level switches for indicating level status</t>
  </si>
  <si>
    <t>Flameproof Level switches for indicating level status in DG tanks</t>
  </si>
  <si>
    <t>Digital Type Temp. &amp; RH Sensor</t>
  </si>
  <si>
    <t xml:space="preserve">DC Voltage Tranducer </t>
  </si>
  <si>
    <t xml:space="preserve">Current Realy </t>
  </si>
  <si>
    <t xml:space="preserve">Relay output </t>
  </si>
  <si>
    <t>Supplying, laying, termination, testing and commissioning of signal cables. (2 core 1.5 mm2), Twisted Pair,Screened Cable  Armoured cable.</t>
  </si>
  <si>
    <t>Supplying, laying, termination, testing and commissioning of signal cables. (4 core 1.5 mm2), Twisted Pair,Screened Cable  Armoured cable.</t>
  </si>
  <si>
    <t>Supplying, laying, termination, testing and commissioning of communication cables, Shielded 2 Core Twisted Pair cable 1.5Sq. Mm (2core 1.5sqmm) Armoured cable.</t>
  </si>
  <si>
    <t>Supplying, laying, termination, testing &amp; commissioning of LAN cables.</t>
  </si>
  <si>
    <t>Supplying and laying of 25mm of Heavy Duty PVC conduit on surface/recess including cutting/filling chases along with conduit accessories etc. complete as required.</t>
  </si>
  <si>
    <t>Mtrs</t>
  </si>
  <si>
    <t xml:space="preserve">Nos </t>
  </si>
  <si>
    <t>Metre</t>
  </si>
  <si>
    <t>Design, Supply, Installation, Testing, Commissioing, Performance Testing of following IBMS Items :</t>
  </si>
  <si>
    <t>Heading
DESIGN &amp; DRAWINGS</t>
  </si>
  <si>
    <t>Name of Work:  Design, Construction, Commissioning and Handing over Along with Facility Management and 5 years Operation and Maintenance Facility management of Integrated Command  and Control Centre Building At Panjabari near Vipanan Kendra In Guwahati, Assam On DESIGN, BUILD AND OPERATE BASIS</t>
  </si>
  <si>
    <t>Schedule A</t>
  </si>
  <si>
    <t>Schedule B</t>
  </si>
  <si>
    <t>Schedule C</t>
  </si>
  <si>
    <t>Schedule D</t>
  </si>
  <si>
    <t>Schedule E</t>
  </si>
  <si>
    <t>Schedule F</t>
  </si>
  <si>
    <t>Schedule G</t>
  </si>
  <si>
    <t>Schedule H</t>
  </si>
  <si>
    <t>Schedule I</t>
  </si>
  <si>
    <t>Name of Work:  Design, Construction, Commissioning and Handing over Along with Facility Management and 5 years Operation and Maintenance of Integrated Command and Control Centre Building At Panjabari near Vipanan Kendra In Guwahati, Assam On DESIGN, BUILD AND OPERATE BASIS</t>
  </si>
  <si>
    <t>Design,Supply, Installation, Testing and Commissioning of Compact Sub-Station (CSS)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</si>
  <si>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Diesel Generator Set with AMF Panel along with acoustic enclosure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</si>
  <si>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Automatic Power Factor Correction Panel (APFC)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</si>
  <si>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Passenger Lift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</si>
  <si>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Design,Supply, Installation, Testing and Commissioning of  Power Distribution Boards, Panels, Sub Distribution Boards, Lighting panels, Receptacle panels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</si>
  <si>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AGL, Orient, Somany ..</t>
  </si>
  <si>
    <t>Design, Manufacture, Supply, Installation, Testing and Commissioning  of UPS of required capacities, UPS power distribution panels, UPS distribution boards, Batteries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drawings and  tender document(desktop/workstation).</t>
  </si>
  <si>
    <t>Saint Gobain, USG-Boral</t>
  </si>
  <si>
    <t>Design, Manufacture, Supply, Installation, Testing and Commissioning  of UPS of required capacities, UPS power distribution panels, UPS distribution boards, Batteries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drawings and  tender document(for Illumination).</t>
  </si>
  <si>
    <t>Design,Supply, Installation, Testing and Commissioning of Internal/ External HT &amp;  LT Electrical works like Cabling, Point wiring and Cable termination, Cable trays, Raceways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</si>
  <si>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HNI- B P Ergo or appvd equivalent</t>
  </si>
  <si>
    <t>Design,Supply, Installation, Testing and Commissioning of Indoor &amp; Outdoor Light fixture, Receptacle and other electrical accessories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</si>
  <si>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Green ply, century ply, tycoon  .</t>
  </si>
  <si>
    <t>Design,Supply, Installation, Testing and Commissioning of Internal  LT Electrical works like Earthing and Lightning protection of the  electrical equipments and other material required for completion of work including miscellaneous electrical and Civil works required for it, for Control and command centre with all material and labour of the Office Building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document.</t>
  </si>
  <si>
    <t>Green ply, century ply, tycoon ..</t>
  </si>
  <si>
    <t>Schedule-D</t>
  </si>
  <si>
    <t>Schedule-E</t>
  </si>
  <si>
    <t>Schedule-F</t>
  </si>
  <si>
    <t>Schedule-G</t>
  </si>
  <si>
    <t>Schedule-H</t>
  </si>
  <si>
    <t>Schedule-I</t>
  </si>
  <si>
    <r>
      <t xml:space="preserve">Submission of  Design (Structural &amp; all other discipline Designs), Good for Construction Drawings for all components as mentioned in the Scope of Works (Vol-II)
</t>
    </r>
    <r>
      <rPr>
        <b/>
        <sz val="11"/>
        <rFont val="Arial"/>
        <family val="2"/>
      </rPr>
      <t xml:space="preserve">Note : BIDDERS ARE NOT REQUIRED TO QUOTE ANY PRICE FOR THIS SCHEDULE.1% OF THE QUOTED PRICE FOR CIVIL WORK, ARCHTIECTURAL WORKS, PLUMBING &amp; FIRE FIGHTING WORKS SHALL BE CONSIDERED BY THE SYSTEM AUTOMATICALLY AS DESIGN &amp; DRAWING PRICE.
PAYMENT FOR THIS COMPONENT SHALL BE MADE @ 1% OF EACH APPROVED IPC FOR CIVIL WORKS, ARCHTECTURAL WORK, PLUMBING &amp; FIRE FIGHTING WORKS </t>
    </r>
  </si>
  <si>
    <r>
      <rPr>
        <b/>
        <sz val="10"/>
        <rFont val="Arial"/>
        <family val="2"/>
      </rPr>
      <t>Cassette / Hi-wall Type :</t>
    </r>
    <r>
      <rPr>
        <sz val="10"/>
        <rFont val="Arial"/>
        <family val="2"/>
      </rPr>
      <t xml:space="preserve"> Design, manufacture, supply, installation, testing and commissioning of 4-Way ceiling suspended Cassette type / wall mounted hi-wall indoor units with Electronic Expansion Valve, In-built Drain Pump, Wireless Remote along with insulated condensate drain piping, electrical panel etc. as per Technical Specification. Capacity and quantity shall be as follows.</t>
    </r>
  </si>
  <si>
    <r>
      <rPr>
        <b/>
        <sz val="10"/>
        <rFont val="Arial"/>
        <family val="2"/>
      </rPr>
      <t>AHU :</t>
    </r>
    <r>
      <rPr>
        <sz val="10"/>
        <rFont val="Arial"/>
        <family val="2"/>
      </rPr>
      <t xml:space="preserve"> Design, manufacture, supply, installation, testing and commissioning of ceiling suspended Double Skinned AHU, compatible with VRF outdoor units, shall consist of the following and having extruded Aluminium section frame construction, Outer Skin with 0.6 mm thick Pre-coated GI, Inner Skin with 0.6 mm thick Plain GI, Insulation with 25 mm thick PUF of density 40kg/ Cu. Mtr. AHU shall also consists with the following:
- Fan Section with Forward/Backward curve fan having required capacity of TEFC Sq. Cage Induction Motor (EFF-1)
- Coil Section with 6 Row deep DX Cooling Coils
- Filter Section comprises of Washable Pre-filter (Efficiency 90% down to 10 Microns)
- Sandwich Drain Pan with 25mm thick PUF injection in between 22G SS Inner &amp; 24G GI Outer Sheet
Capacities of the AHUs are as follows:</t>
    </r>
  </si>
  <si>
    <t>Electrical Works</t>
  </si>
  <si>
    <t>Supply, Installation, Testing and Commissioning of  Power Distribution Board for HVAC System, Cabling, Termination, Earthing including miscellaneous electrical and civil works  for Control and command centre with all material and  labour etc at all heights and leads as per required specifications stated in tender documents  and as  Planning and design approved by GSCL, including all taxes, charges, royalties, etc. complete. Item shall be complete in all respect to the satisfaction of engineer in charge. For further details bidders should refer to tender drawings and tender document.</t>
  </si>
  <si>
    <t>lot</t>
  </si>
  <si>
    <t>Comprehensive Operation and maintenance, Facility management of Integrated Command  and Control Centre Building for 1st (First)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</si>
  <si>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2nd (Second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</si>
  <si>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3rd (Third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</si>
  <si>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4th (Fourth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</si>
  <si>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5th (Fifth)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</si>
  <si>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Brick work with common burnt clay machine moulded perforated bricks of class designation 12.5 conforming to IS: 2222 in superstructure above plinth level up to floor five level in cement mortar 1:6 (1 cement : 6 coarse sand</t>
  </si>
  <si>
    <t>With Modular bricks</t>
  </si>
  <si>
    <t>Half brick masonry with common burnt clay F.P.S. (non modular) bricks of class designation 7.5 in superstructure above plinth level up to floor V level.</t>
  </si>
  <si>
    <t>Cement mortar 1:4 (1 cement :4 coarse sand)</t>
  </si>
  <si>
    <t>External Wall Plaster</t>
  </si>
  <si>
    <t>18 mm cement plaster in two coats under layer 12 mm thick cement plaster 1:5 (1 cement : 5 coarse sand) and a top layer 6 mm thick cement plaster 1:3 (1 cement : 3 coarse sand) finished rough with sponge.</t>
  </si>
  <si>
    <t>Extra for plastering exterior walls of height more than 10 m from ground level for every additional height of 3 m or part thereof.</t>
  </si>
  <si>
    <t>from 10 to 13.0m</t>
  </si>
  <si>
    <t>from 13.0 to16.0m</t>
  </si>
  <si>
    <t>Internal Wall Plaster</t>
  </si>
  <si>
    <t>12 mm cement plaster of mix :</t>
  </si>
  <si>
    <t>1:6 (1 cement: 6 coarse sand)</t>
  </si>
  <si>
    <t>Cement Putty</t>
  </si>
  <si>
    <t>Providing and applying white cement based putty of average thickness 1 mm, of approved brand and manufacturer, over the plastered wall surface to prepare the surface even and smooth complete.</t>
  </si>
  <si>
    <t>Ceiling Plaster</t>
  </si>
  <si>
    <t>6 mm cement plaster of 1:3 of Mix 1:3( 1 Cement:3 fine sand)</t>
  </si>
  <si>
    <t xml:space="preserve">Providing &amp; Fixing chicken wire mesh / wired fabric (12.5mm x 24 SWG) in strips of 200 mm widths or as required over junctions between concrete &amp; brick / block masonry at all heights and locations prior to plastering including drilling, nailing etc complete as directed by Engineer In Charge. 
</t>
  </si>
  <si>
    <t>NUMBER #</t>
  </si>
  <si>
    <t>TEXT #</t>
  </si>
  <si>
    <t>TOTAL AMOUNT  in
Rs.      P</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</si>
  <si>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</si>
  <si>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</si>
  <si>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a) 18 mm thick</t>
  </si>
  <si>
    <t>Ceramic Tile Dado</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</si>
  <si>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</si>
  <si>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</si>
  <si>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800x800 mm</t>
  </si>
  <si>
    <t xml:space="preserve">Kota stone slab flooring over 20 mm (average) thick base laid over and jointed with grey cement slurry mixed with pigment to match the shade of the slab, including rubbing and polishing complete with base of cement mortar 1 : 4 (1 cement : 4 coarse sand) :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</si>
  <si>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</si>
  <si>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</si>
  <si>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 anti skid in different sizes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t>
  </si>
  <si>
    <t>Size of Tile 600x600 mm</t>
  </si>
  <si>
    <t>Providing and fixing Tarkett make homogenous single layer vinyl flooring with PUR reinforced surface treatment to make it more resistant to high traffic and easier to clean.  It does not contain any pthalate based plasticizer which reduces the health hazard as it has a very low rate of VOC emission. It has a total thickness of 2mm and comes in roll of 23m length x 2m width. The product is installed with multi-colored welding rods for seamless finish; Eclipse Premium having total weight of 3000 g/m2.  (Installation charge Rs 25 per sq.ft and 18% GST included)</t>
  </si>
  <si>
    <t>Providing,fitting and fixing Armstrong Carpet tiles of size 500x500mm with thickness 6mm made of 100% Olefin Polypropleyne material,with dual backing; Primary backing  with  PVC  and  Secondary  with  Reinforced  Fibre  glass  from   Uniproducts (India) Ltd.laid on existing concrete floor complete as directed and specified.</t>
  </si>
  <si>
    <t>Extra on Carpet tile (Rs. 350 to be added as transportation charge and 18% GST on material and transortation charge separately).</t>
  </si>
  <si>
    <t>Supplying and installation of Field Turf Tarkett PVC sports surface (vinyl sports floor covering)- heterogenous sports flooring sheet having total width of 2m. It shall have Shock absorption property’s  as per ISO 14808, In Room noise shall have class A as per NFS 31-074 &amp;thermal resistance capacity as per EN ISO 10456 . It does not contain any pthalate based plasticizer which reduces the health hazard as it has a very low rate of VOC emission. It has a TopClean surface treatment which ensures high resistance to scratches and easy to maintain. The roll dimensions are 20.5m length x 2m width.</t>
  </si>
  <si>
    <t>Impact Sports 65 having total thickness of 6.5mm and weight of 4570 g/m2 (installation charge Rs. 25/sq.ft and 18% GST is included)</t>
  </si>
  <si>
    <t>Providing and applying white cement based putty of average thickness 1 mm, of approved brand and manufacturer, over the plastered wall
surface to prepare the surface even and smooth complete.</t>
  </si>
  <si>
    <r>
      <t>Wall painting with premium</t>
    </r>
    <r>
      <rPr>
        <sz val="11"/>
        <color indexed="8"/>
        <rFont val="Arial"/>
        <family val="2"/>
      </rPr>
      <t xml:space="preserve"> acrylic</t>
    </r>
    <r>
      <rPr>
        <sz val="11"/>
        <rFont val="Arial"/>
        <family val="2"/>
      </rPr>
      <t xml:space="preserve"> emulsion paint of interior grade, having VOC (Volatile Organic Compound ) content less than 50 grams/ litre of approved brand and manufacture, including applying additional coats wherever required to achieve even shade and colour.</t>
    </r>
  </si>
  <si>
    <t>Two coats</t>
  </si>
  <si>
    <t>Finishing walls with water proofing cement paint of required shade :</t>
  </si>
  <si>
    <t>New work (Two or more coats applied @ 3.84 kg/10 sqm</t>
  </si>
  <si>
    <t>Applying priming coat:</t>
  </si>
  <si>
    <t>With ready mixed red oxide zinc chromate primer of approved brand and manufacture on steel galvanised iron/ steel works</t>
  </si>
  <si>
    <t>Painting on G.S. sheet with synthetic enamel paint of approved brand and manufacture of required colour to give an even shade</t>
  </si>
  <si>
    <t>New work (two or more coats) including a coat of approved steel primer but excluding a coat of mordant solution.</t>
  </si>
  <si>
    <t>WeatherProof Exterior Paint</t>
  </si>
  <si>
    <t>Finishing walls with Premium Acrylic Smooth exterior paint with Silicone additives of required shade :</t>
  </si>
  <si>
    <t>New work (Two or more coats applied @ 1.43 ltr/ 10 sqm over and including priming coat of exterior primer applied @ 2.20 kg/ 10 sqm)</t>
  </si>
  <si>
    <t>Aluminium Framing for Partitions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</si>
  <si>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Polyester powder coated aluminium (minimum thickness of polyester powder coating 50 micron)</t>
  </si>
  <si>
    <t>Aluminium Framing for Doors</t>
  </si>
  <si>
    <t>For shutters of doors, including providing and fixing hinges/ pivots and making provision for fixing of fittings wherever required including the cost of EPDM rubber / neoprene gasket required (Fittings shall be paid for separately).
Polyester powder coated aluminium (minimum thickness of polyester powder coating 50 micron)</t>
  </si>
  <si>
    <t>Glazing in partition &amp; Doors</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</si>
  <si>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</si>
  <si>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 xml:space="preserve">Prelaminated  Particle Board </t>
  </si>
  <si>
    <t>Providing and fixing 12 mm thick prelaminated particle board flat pressed three layer or graded wood particle board conforming to IS: 12823 Grade l Type ll, in panelling  bottom fixed in aluminum doors, windows shutters and partition frames with C.P. brass / stainless steel screws etc. complete as per architectural drawings and directions of engineer-in-charge.- Pre-laminated particle board with decorative lamination on both sides</t>
  </si>
  <si>
    <t>Hydraulic Floor Spring for Doors</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</si>
  <si>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stainless steel cover plate minimum 1.25 mm thickness</t>
  </si>
  <si>
    <t>DOORS, WINDOWS, GLAZING, CLADDING, FAÇADE ETC.</t>
  </si>
  <si>
    <t>Dash Fasterners at door frames</t>
  </si>
  <si>
    <t>Providing and fixing carbon steel galvanised ( minimum coating 5 micron) dash fastener of 10 mm dia double threaded 6.8 grade (yield strength 480 N/mm2), counter sunk head, comprising of 10 m dia polyamide PA 6 grade sleeve, including drilling of hole in frame , concrete/ masonry, etc. as per direction of Engineer-in-charge.</t>
  </si>
  <si>
    <t>10X120mm</t>
  </si>
  <si>
    <t>Flush Doors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</si>
  <si>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</si>
  <si>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 &amp; finishing as per Engineer in charge</t>
  </si>
  <si>
    <t>Extra for Providing and fixing flush doors with decorative veneering instead of non decorative ISI marked flush door shutters conforming to IS: 2202 (Part I)
ON One side only</t>
  </si>
  <si>
    <t>Extra for providing lipping with 2nd class teak wood battens 25 mm minimum depth on all edges of flush door shutters (over all area of door shutter to be measured).</t>
  </si>
  <si>
    <t>FRP doors frames</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</si>
  <si>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t>
  </si>
  <si>
    <t>FRP doors shutters</t>
  </si>
  <si>
    <t>30 mm thick Fiberglass Reinforced Plastic (F.R.P.) flush door shutter in different plain and wood finish made with fire retardant grade unsaturated polyester resin, moulded to 3 mm thick FRP laminate all around, with suitable wooden blocks inside at required places for fixing of fittings and polyurethane foam (PUF)/ Polystyrene foam to be used as filler material throughout the hollow panel, casted monolithically with testing parameters of F.R.P. laminate conforming to table - 3 of IS: 14856, complete as per direction of Engineer-in-charge.</t>
  </si>
  <si>
    <t>Toughened Glass Doors</t>
  </si>
  <si>
    <t>Providing and fixing 12 mm thick frameless toughened glass door shutter of approved brand and manufacture, including providing and fixing top &amp; bottom pivot &amp; spring type fixing arrangement and making necessary holes etc. for fixing required door fittings,  all complete as per direction of Engineer-in-charge (Door Handle, Lock and Stopper To be paid separately)</t>
  </si>
  <si>
    <t>Providing and fixing ss 304-handles 600mm in length of dorma make, complete as per direction of Engineer-in-charge.</t>
  </si>
  <si>
    <t>Aluminum Doors Windows Ventilators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</si>
  <si>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Polyester powder coated aluminium (minimum thickness of polyester powder coating 50 micron)</t>
  </si>
  <si>
    <t>doors , windows,ventilators main frame</t>
  </si>
  <si>
    <t>For shutters of doors, windows &amp; ventilators including providing and fixing hinges/ pivots and making provision for fixing of fittings wherever required including the cost of EPDM rubber / neoprene gasket required (Fittings shall be paid for separately)</t>
  </si>
  <si>
    <t>doors windows shutter frames</t>
  </si>
  <si>
    <t>Providing and fixing glazing in aluminium door, window, ventilator shutters and partitions etc. with EPDM rubber / neoprene gasket etc. complete as per the architectural drawings and the directions of engineer-in-charge. (Cost of aluminium snap beading shall be paid in basic item):</t>
  </si>
  <si>
    <t>With float glass panes of 5.50 mm thickness</t>
  </si>
  <si>
    <t>Prelaminated Particle Board</t>
  </si>
  <si>
    <t>Providing and fixing 12 mm thick prelaminated particle board flat pressed three layer or graded wood particle board conforming to IS: 12823 Grade l Type ll, in panelling for bottom panel of 0.9m, fixed in aluminum doors, windows shutters and partition frames with C.P. brass / stainless steel screws etc. complete as per architectural drawings and directions of engineer-in-charge.- Pre-laminated particle board with decorative lamination on both sides</t>
  </si>
  <si>
    <t>Filling the gap in between aluminium frame &amp; adjacent RCC/ Brick/ Stone work by providing weather silicon sealant over backer rod of approved quality as per architectural drawings and direction of Engineer-in-charge complete.
Upto 5mm depth and 5mm width</t>
  </si>
  <si>
    <t>Structural Glazing</t>
  </si>
  <si>
    <t>Providing and supplying aluminium extruded tubular and other aluminium sections as per the architectural drawings and approved shop drawings , the aluminium quality as per grade 6063 T5 or T6 as per BS 1474,including super durable powder coating of 60-80 microns conforming to AAMA 2604 of required colour and shade as approved by the Engineer-in-Charge. ( The item includes cost of material such as cleats, sleeves, screws etc. necessary for fabrication of extruded aluminium frame work. Nothing extra shall be paid on this account).</t>
  </si>
  <si>
    <t xml:space="preserve">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t>
  </si>
  <si>
    <t xml:space="preserve">(c)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
  </si>
  <si>
    <t xml:space="preserve">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
</t>
  </si>
  <si>
    <t>The NIT approving authority will decide the necessity of testing on the basis of cost of the work, cost of the test and importance of the work. Performance Testing of Structural glazing system Tests to be conducted in the NBL Certified laboratories
1.  Performance Laboratory Test for Air Leakage Test (-50pa to - 300pa) &amp; (+50pa to +300pa) as per ASTM E-283-04 testing method for a range of testing limit 1 to 200 mVhr 
2. Static Water Penetration Test. (50pa to 1500pa) as per ASTME- 331-09 testing method for a range up to 2000 ml.
3. Dynamic Water Penetration (50pa to 1500pa) as per AAMA 501.01- 05 testing method for a range upto 2000 ml
4. Structural Performance Deflection and deformation by static air pressure test (1.5 times desing wind pressure without any failure) as per ASTME-330- 10 testing method for a range upto 50 mm
5. Seismic Movement Test (upto 30 mm) as per AAMA 501.4-09 testing method for Qualitative test Tests to be conducted on site.
6. Onsite Test for Water Leakage for a pressure range 50 kpa to 240 kpa (35psi) upto 2000 ml</t>
  </si>
  <si>
    <t>Extra for openable side / top hung vision glass panels (IGUs) including providing and supplying at site all accessories and hardwares for the openable panels as specified and of the approved make such as heavy
duty stainless steel friction hinges, min 4 -point cremone locking sets with stainless steel plates, handles, buffers etc. including necessary stainless steel screws/ fasteners, nuts, bolts, washers etc. all complete as per the Architectural drawings, as per the approved shop drawings, as specified and as directed by the Engineerin- Charge.</t>
  </si>
  <si>
    <t>Providing and supplying Spandrel Glass Panels comprising of 6 mm thick heat strengthened monolithic float glass of approved colour and shade with reflective soft coating on surface # 2 of approved colour and shade so as to match the colour and shade of the IGUs in the vision panels etc. ,all complete for the required performances as specified, as per the Architectural drawings, as per the approved shop drawings, as specified, and as directed by the Engineer- in-Charge. For payment, only the actual area of glass on face # 1 of the glass panels (but excluding the area of grooves and weather silicone sealant) provided and fixed in position, shall be measured in sqm.(Payment for fixing of Spandrel Glass Panels in the curtain glazing is included in cost of relevent Item*).
 (i) Coloured tinted float glass 6mm thick substrate with reflective soft coating on face # 2, having properties as visible Light transmittance (VLT) of 25 to 35%, Light reflection internal 10 to 15%, light reflection external 10 to 20%, shading coefficient (0.25- 0.28) and U value of 3.0 to 3.3 W/m2 degree K etc. The properties of performance glass shall be decided by technical sanctioning authority as per the site requirement.</t>
  </si>
  <si>
    <t>Rolling Shutter</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</si>
  <si>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</si>
  <si>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</si>
  <si>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</si>
  <si>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</si>
  <si>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16.80 sqm in area</t>
  </si>
  <si>
    <t>Fire rated Doors</t>
  </si>
  <si>
    <t>Providing &amp; Fixing two hour fire rated single / double leaf openable doors with fire retardant infilll paanel of "Honey core", of zinc coated steel frame, as per required finish, single rebate profile of size 100 x 58 mm with bending radius of 1.2 mm, fabricated using 1.20 mm thick galvanized steel sheet (18 gauge) and Fully flush type of 46 mm thick Single / Double leaf shutters, of Pressed Galvanized steel sheet conforming to IS 277, conforming to IS 3614 ( Part 2 ) 1992 BS467 ( Part 20 &amp; 22 0 &amp; ISO834, with electrostatic powder coating or polyurethane coating, including Shutter Sheet Thickness 1mm GI, 6mm Thick Clear fire rate glass vision panel of size  200x300 mm with foram tape &amp; fire rated all fixtures and fastenings as specified like SS Ball Bearing Butt Hinges 101 x 76 x 3 mm(3 nos. per panel)  HILTI bolts 10nos,  door stoppers 2 no, SS Handle 19mm Dia, 250 mm long with both side key operation (as approved by the CONSULTANT) and providing Master key,  Grand master key etc complete as directed by Engineer In Charge.(18% GST is included)</t>
  </si>
  <si>
    <t>Door  Accessories</t>
  </si>
  <si>
    <t>Providing and fixing bright finished brass 100 mm mortice latch and lock with 6 levers and a pair of lever handles of approved quality with necessary screws etc. complete</t>
  </si>
  <si>
    <t>Providing and fixing bright finished brass tower bolts (barrel type) with necessary screws etc. complete :150X10mm</t>
  </si>
  <si>
    <t>Providing and fixing bright finished brass tower bolts (barrel type) with necessary screws etc. complete :250X10mm</t>
  </si>
  <si>
    <t>Providing and fixing bright finished brass handles with screws etc. complete:125 mm</t>
  </si>
  <si>
    <t>Providing and fixing bright finished brass hanging type floor door stopper with necessary screws, etc. complete</t>
  </si>
  <si>
    <t>Providing and fixing bright finished brass door latch with necessary screws etc. complete :250x16x5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</si>
  <si>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</si>
  <si>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double acting spring hinges with necessary brass screws etc. complete :100mm</t>
  </si>
  <si>
    <t>Providing and fixing aluminium tower bolts, ISI marked, anodised (anodic coating not less than grade AC 10 as per IS : 1868 ) transparent or dyed to required colour or shade, with necessary screws etc. complete :
200X10mm</t>
  </si>
  <si>
    <t>Providing and fixing aluminium handles, ISI marked, anodised (anodic coating not less than grade AC 10 as per IS : 1868) transparent or dyed to required colour or shade, with necessary screws etc. complete :
125mm</t>
  </si>
  <si>
    <t>Providing and fixing aluminium hanging floor door stopper, ISI marked, anodised(anodic coating not less than grade AC 10 as per IS : 1868) transparent or dyed to required colour and shade, with necessary screws etc. complete:-Single rubber stopper</t>
  </si>
  <si>
    <t>Providing and fixing concealed latch for the sliding windows , with approved qquality ,colour as matched  the powercoating colour of aluminium window sections with necessary screws etc complete as per direction of Engineer- in-charge.</t>
  </si>
  <si>
    <t>Panic Bar</t>
  </si>
  <si>
    <t>Providing and fixing panic bar / latch (Double point) fitted with a single body, Trim Latch &amp; Lock on back side of the Panic Latch of reputed brand and manufacture to be approved by the Engineer- in- charge, all complete</t>
  </si>
  <si>
    <t>Providing and fixing aluminium hanging floor door stopper, ISI marked, anodised (anodic coating not less than grade AC 10 as per IS : 1868) transparent or dyed to required colour and shade, with necessary screws etc. complete.</t>
  </si>
  <si>
    <t>Single rubber stopper</t>
  </si>
  <si>
    <t>The IGUs shall be assembled in the factory/ workshop of the glass processor. (Payment for fixing of IGU Panels in the curtain glazing is included in cost of above item) For payment, only the actual area of glass on face # 1 of the glass panels (excluding the areas of the grooves and weather silicone sealant) provided and fixed in position, shall be measured in sqm. (i) Coloured tinted float glass 6mm thick substrate with reflective soft coating on face # 2, + 12mm Airgap + 6mm Heat Strengthened clear Glass of approved make having properties as visible Light transmittance (VLT) of 25 to 35 %, Light reflection internal 10 to 15%, light reflection external 10 to 20 %, shading coefficient (0.25- 0.28) and U value of 3.0 to 3.3 W/m2 degree K etc. The properties of performance glass shall be decided by technical sanctioning authority as per the site requirement.</t>
  </si>
  <si>
    <t>metre</t>
  </si>
  <si>
    <t>nos</t>
  </si>
  <si>
    <t xml:space="preserve"> 12.5 mm gypsum fire resistant board</t>
  </si>
  <si>
    <t>PVC Laminated Gypsum Tiles</t>
  </si>
  <si>
    <t>SS Railing</t>
  </si>
  <si>
    <t>Providing and fixing stainless steel ( Grade 304) railing made of Hollow tubes, channels, plates etc., including welding, grinding, buffing, polishing and making curvature (wherever required) and fitting the same with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</si>
  <si>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Supplying, fitting and fixing double leaf heavy duty irongate, frame made from 50mmx6mm M.S. flat iron with another horizontal flat at the middle, 20mm dia M.S bars at 200mm apart from bottom flat to top flat and 20mm dia M.S. bars at 200mm apart from bottom flat to middle flat including drilling, welding etc. complete. All vertical bars are to be protruded at least 100mm above the middle and top flatis to be flattended and pointed as directed. Necessary locking arrangement on both faces, arrangement for temporary closing the gate and 2nos.(minium)strong iron hinges of M.S bars and flat of same sizes on each leaf to be embeded in C.C brickpillars as necessary including are doxide painting to all iron works as directed and specified. (Separate payment will be made for posts).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</si>
  <si>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</si>
  <si>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</si>
  <si>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KG</t>
  </si>
  <si>
    <t>Providing and fixing Heat Resistant Terrace Tiles (300 mm x 300 mm x 20 mm) with SRI (solar refractive index) &gt; 78, solar reflection &gt; 0.70 and initial emittance &gt; 0.75 on waterproof and sloped surface of terrace, laid on 20 mm thick cement sand mortar in the ratio of 1:4 (1 cement : 4 coarse sand) and grouting the joints with mix of white cement &amp; marble powder in ratio of 1:1, including rubbing and polishing of the surface upto 3 cuts complete, including providing skirting upto 150 mm height along the parapet walls in the same manner.</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</si>
  <si>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</si>
  <si>
    <t>Designing, fabricating, testing, installing and fixing in position Curtain Wall with Aluminium Composite Panel Cladding, with open grooves for linear as well as curvilinear portions of the building, for all heights and all levels etc. including:</t>
  </si>
  <si>
    <t>Structural analysis &amp; design and preparation of shopdrawings for pressure equalisation or rain screenprinciple as required, proper drainage of water to make it watertight including checking of all thestructural and functional design.</t>
  </si>
  <si>
    <t>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t>
  </si>
  <si>
    <t>i) ACP cladding with Aludecor, Range- Select, Grade :AL-45, Colour code : PE-1, Colour name : Natural Brushed Aluminium, Thickness: 4mm or Approved equivalent</t>
  </si>
  <si>
    <t>sqmt</t>
  </si>
  <si>
    <t>Single side linear workstation(1200x600x1200)with partition panel and drawer unit for each person-Consisting 45mm thick aluminium extruded powder coated panel based partition of height 1200mm having provision of fabric/soft pin up board /white marker,raceways on two level for data &amp; electrical ,25mm thick PLPB work top with pvc edge banding on all other sides,top supported by 25mm thick pvc edge banded gable end &amp; prelam pvc edge banded drawer unit with keyboard tray &amp; CPU trolly; customized colour</t>
  </si>
  <si>
    <t>2-Seater sofa-2 Seater Leatherette sofa make with 35 density pu foam in seat and back with very elegant &amp; comfortable for seat .Color As per Buyer Choice(1200x720x820)</t>
  </si>
  <si>
    <t>3-seater sofa-3 Seater Leatherette sofa make with 35 density pu foam in seat and back with very elegant &amp; comfortable for seat .Color As per Buyer Choice(1710x720x820)</t>
  </si>
  <si>
    <t>Conference Table (3200x1200x760) make with 50mm PLPB top with 2mm sandwich Mica with scratch resistant &amp; POP up box for wire &amp; switch board installing-8 seater conference table</t>
  </si>
  <si>
    <t xml:space="preserve">Conference table(4100x1750x760)make with 50mm PLPB top with 2mm sandwich Mica with scratch resistant &amp; POP up box for wire &amp; switch board installing-10 seater conference table </t>
  </si>
  <si>
    <t>Manager  cabin table(1800x750x760)with drawer unit-Executive Office Table (standard) make with Three Layer Pre laminated Particle board with melamine finish with 3 drawer movable pedestal with top should be 25mm thick and edge &amp; lipping free .</t>
  </si>
  <si>
    <t>Side unit  (standard) make with melamine finish with 19mm thick three layer pre laminated particle board(1200x480x634)</t>
  </si>
  <si>
    <t>Providing and fixing (Standard) Reception table make with 25 mm top &amp; gable modesty with three layer pre laminated particle board .The table is very elegant &amp; superior looks.</t>
  </si>
  <si>
    <t>Providing and fixing Smart city logo on ss plate thickness 4mm as per instruction of engineer incharge or architect design</t>
  </si>
  <si>
    <t>Manager / officer chairs-Execuitve office Revolving Chair make with mesh back finish with adjustable handrest,headrest,multposition locking systems with ergonomic seat and back with adjustable lumber support.</t>
  </si>
  <si>
    <t>Chairs for manager cabin visitors, workstations,conference,reception area- (Standard) Mid Back Revolving chair make Mesh back finish make with adjustable lumber support with adjustable handrest ,ergonomic seat and back.</t>
  </si>
  <si>
    <t>Supplying,   fitting   and   fixing   MAC   blinds   horizontal   and   vertical   complete   as specified and directed by the department at all levels.(b) Blackout iv) 50 mm</t>
  </si>
  <si>
    <t>Landscape Works and Earthworks : Softscape</t>
  </si>
  <si>
    <t>Filling mixture of earth and sludge or manure in the desired proportion in trenches, flooding with water and leveling (cost of supplying earth and sludge or manure and mixing excluded).</t>
  </si>
  <si>
    <t>Supplying and stacking of good earth at site including royalty and carriage upto 5 km lead complete (earth measured in stacks will be reduced by 20% for payment).</t>
  </si>
  <si>
    <t>Manure</t>
  </si>
  <si>
    <t>Supplying and stacking at site dump manure from approved source, including carriage upto 5 km lead complete (manure measured in stacks will be reduced by 8% for payment) :</t>
  </si>
  <si>
    <t>Screened through sieve of I.S. designation 16 mm</t>
  </si>
  <si>
    <t>Preparation of beds for hedging and shrubbery by excavating 60 cm deep and trenching the excavated base to a further depth of 30 cm, refilling the excavated earth after breaking clods and mixing with sludge or manure in the ratio of 8:1 (8 parts of stacked volume of earth after reduction by 20% : one part of stacked volume of sludge or manure after reduction by 8%),flooding with water, filling with earth if necessary, watering and finally fine dressing, leveling etc. including stacking and disposal of materials declared unserviceable and surplus earth by spreading and leveling as directed, within a lead of 50 m, lift up to 1.5 m complete (cost of sludge, manure or extra earth to be paid for separately)</t>
  </si>
  <si>
    <t>Providing and stacking of Ficus benjamina (green) of height 1m minimum with 6-8 branches and lush green foliage in g. bags of size 25 cm as per direction of the officer-in-charge.</t>
  </si>
  <si>
    <t>Raphis excelsa of height 80cm minimum with 6-8 branches and lush green foliage in g. bags of size 25 cm as per direction of the officer-in-charge.</t>
  </si>
  <si>
    <t>Providing and stacking of Jacaranda mimosifolia of height 150-165 cm. in big poly bags of size 25 cm as per direction of the officer-in-charge.</t>
  </si>
  <si>
    <t>Providing and displaying of Areca Palm plant, having ht. 1.20 m to 1.50 m with 5 to 6 suckers, well developed, fresh and healthy with lush green foliage in 25 cm size of Earthen pot/Plastic pot &amp; as per direction of the officer-in-charge.</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</si>
  <si>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</si>
  <si>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</si>
  <si>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</si>
  <si>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</si>
  <si>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</si>
  <si>
    <t>Polished Granite stone slab jet Black, Cherry Red, Elite Brown, Cat Eye or equivalent</t>
  </si>
  <si>
    <t>Philips Outdoor gate light model no:16476</t>
  </si>
  <si>
    <t xml:space="preserve">Supplying and spreading of sand in lawn area, including watering, and dressing complete with local river sand  including labour cost. </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</si>
  <si>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12.5 mm thick tapered edge gypsum fire resistant board conforming to IS: 2095- Part I</t>
  </si>
  <si>
    <t xml:space="preserve">(b)  In super structure from plinth level up to top floor level.  
 i) Walls (thickness not less than 100mm) including attached pillasters, buttresses, plinth and string course etc.
 M25 grade concrete 
</t>
  </si>
  <si>
    <t>Supply and installation of Metal Suspended Celieng MW GI CLIP IN SWINGDOWN STANDARD PERFORATED WITH FLECE 600*600*0.5 mm GLOBAL WHITE with recommended acessories.</t>
  </si>
  <si>
    <t>Supply and Installation of Armstrong Acoustic Wall panel OPTRA 600*1200*25 mm wrapped with fire rated fabric of selected available company make any colour option with recommended accessories.</t>
  </si>
  <si>
    <t xml:space="preserve">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 
</t>
  </si>
  <si>
    <t>Providing, fixing, supplying and installation of 70mm wide and 25mm deep horizontal aluminium cap at locations provided with duly anodised coated profiles (shade as approved) in front, rear and side elevation of building as shown in drawings / details with 4.0mm thick mill finish aluminium pressure plate in horizontal direction. Aluminium fin shall be fixed on to the glazing with EPDM gaskets and pressure plate over glass panels. Pressure plate shall be fixed with 60-70mm long s.s. screws @ 450mm c/c in all horizontal all complete as per direction of Engineer-in-charge.(rough ground payable extra)</t>
  </si>
  <si>
    <t>Supply and Installation of Green wall of length 12.9m, and width 3.24m; sample to be approved by Engineer in Charge</t>
  </si>
  <si>
    <t>Supplying, filling, spreading &amp; leveling coarse sand of size range 1.5 mm to 2 mm in recharge pit, in required thickness over gravel layer, for all leads &amp; lifts, all complete as per direction of Engineer -incharge.</t>
  </si>
  <si>
    <t>Sand filling in percolation pit for rain water harvesting</t>
  </si>
  <si>
    <t>Drain Cover</t>
  </si>
  <si>
    <t>Providing and fixing factory made precast RCC perforated drain covers,having concrete of strength not less than M-25, of size 1000 x 450x50 mm, reinforced with 8 mm dia four nos longitudinal &amp; 9 nos cross sectional T.M.T. hoop bars, including providing 50 mm dia perforations @ 100 to 125 mm c/c, including providing edge binding with M.S.flats of size 50 mm x 1.6 mm complete, all as per direction of Engineerin-charge.</t>
  </si>
  <si>
    <t>Tender No:  SPV/GSCL/DEV/93/2018/206</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</si>
</sst>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Rs.-849]\ #,##0"/>
    <numFmt numFmtId="190" formatCode="[$Rs.-849]\ #,##0.00"/>
    <numFmt numFmtId="191" formatCode="&quot;Rs.&quot;#,##0.00"/>
    <numFmt numFmtId="192" formatCode="_(* #,##0_);_(* \(#,##0\);_(* &quot;-&quot;??_);_(@_)"/>
    <numFmt numFmtId="193" formatCode="_-* #,##0.00_-;\-* #,##0.00_-;_-* &quot;-&quot;??_-;_-@_-"/>
  </numFmts>
  <fonts count="9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color indexed="10"/>
      <name val="Arial"/>
      <family val="2"/>
    </font>
    <font>
      <b/>
      <sz val="16"/>
      <color indexed="10"/>
      <name val="Arial"/>
      <family val="2"/>
    </font>
    <font>
      <b/>
      <sz val="10"/>
      <name val="Arial"/>
      <family val="2"/>
    </font>
    <font>
      <b/>
      <sz val="11"/>
      <name val="Times New Roman"/>
      <family val="1"/>
    </font>
    <font>
      <sz val="11"/>
      <name val="Times New Roman"/>
      <family val="1"/>
    </font>
    <font>
      <sz val="11"/>
      <color indexed="8"/>
      <name val="Arial"/>
      <family val="2"/>
    </font>
    <font>
      <b/>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family val="2"/>
    </font>
    <font>
      <sz val="11"/>
      <color indexed="10"/>
      <name val="Arial"/>
      <family val="2"/>
    </font>
    <font>
      <b/>
      <sz val="11"/>
      <color indexed="10"/>
      <name val="Calibri"/>
      <family val="2"/>
    </font>
    <font>
      <sz val="10"/>
      <color indexed="10"/>
      <name val="Courier New"/>
      <family val="3"/>
    </font>
    <font>
      <sz val="11"/>
      <color indexed="63"/>
      <name val="Arial"/>
      <family val="2"/>
    </font>
    <font>
      <b/>
      <sz val="12"/>
      <color indexed="8"/>
      <name val="Arial"/>
      <family val="2"/>
    </font>
    <font>
      <sz val="11"/>
      <color indexed="8"/>
      <name val="Times New Roman"/>
      <family val="1"/>
    </font>
    <font>
      <b/>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sz val="10"/>
      <color rgb="FF000000"/>
      <name val="Arial"/>
      <family val="2"/>
    </font>
    <font>
      <sz val="11"/>
      <color rgb="FFFF0000"/>
      <name val="Arial"/>
      <family val="2"/>
    </font>
    <font>
      <b/>
      <sz val="11"/>
      <color rgb="FFFF0000"/>
      <name val="Arial"/>
      <family val="2"/>
    </font>
    <font>
      <b/>
      <sz val="11"/>
      <color rgb="FFFF0000"/>
      <name val="Calibri"/>
      <family val="2"/>
    </font>
    <font>
      <sz val="10"/>
      <color rgb="FFFF0000"/>
      <name val="Courier New"/>
      <family val="3"/>
    </font>
    <font>
      <b/>
      <sz val="11"/>
      <color theme="1"/>
      <name val="Arial"/>
      <family val="2"/>
    </font>
    <font>
      <sz val="11"/>
      <color rgb="FF000000"/>
      <name val="Arial"/>
      <family val="2"/>
    </font>
    <font>
      <sz val="11"/>
      <color rgb="FF231F20"/>
      <name val="Arial"/>
      <family val="2"/>
    </font>
    <font>
      <b/>
      <sz val="12"/>
      <color theme="1"/>
      <name val="Arial"/>
      <family val="2"/>
    </font>
    <font>
      <b/>
      <sz val="11"/>
      <color rgb="FF000000"/>
      <name val="Arial"/>
      <family val="2"/>
    </font>
    <font>
      <sz val="11"/>
      <color theme="1"/>
      <name val="Times New Roman"/>
      <family val="1"/>
    </font>
    <font>
      <sz val="11"/>
      <color rgb="FF000000"/>
      <name val="Times New Roman"/>
      <family val="1"/>
    </font>
    <font>
      <sz val="11"/>
      <color rgb="FF000000"/>
      <name val="Calibri"/>
      <family val="2"/>
    </font>
    <font>
      <b/>
      <u val="single"/>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style="medium"/>
      <bottom style="thin"/>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
      <left style="thin"/>
      <right style="thin"/>
      <top style="medium"/>
      <bottom>
        <color indexed="63"/>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93"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15">
    <xf numFmtId="0" fontId="0" fillId="0" borderId="0" xfId="0" applyFont="1" applyAlignment="1">
      <alignment/>
    </xf>
    <xf numFmtId="0" fontId="3" fillId="0" borderId="0" xfId="67" applyNumberFormat="1" applyFont="1" applyFill="1" applyBorder="1" applyAlignment="1">
      <alignment vertical="center"/>
      <protection/>
    </xf>
    <xf numFmtId="0" fontId="73" fillId="0" borderId="0" xfId="67" applyNumberFormat="1" applyFont="1" applyFill="1" applyBorder="1" applyAlignment="1" applyProtection="1">
      <alignment vertical="center"/>
      <protection locked="0"/>
    </xf>
    <xf numFmtId="0" fontId="73" fillId="0" borderId="0" xfId="67" applyNumberFormat="1" applyFont="1" applyFill="1" applyBorder="1" applyAlignment="1">
      <alignment vertical="center"/>
      <protection/>
    </xf>
    <xf numFmtId="0" fontId="74" fillId="0" borderId="0" xfId="72" applyNumberFormat="1" applyFont="1" applyFill="1" applyBorder="1" applyAlignment="1" applyProtection="1">
      <alignment horizontal="center" vertical="center"/>
      <protection/>
    </xf>
    <xf numFmtId="0" fontId="2" fillId="0" borderId="0" xfId="67" applyNumberFormat="1" applyFont="1" applyFill="1" applyBorder="1" applyAlignment="1">
      <alignment vertical="center"/>
      <protection/>
    </xf>
    <xf numFmtId="0" fontId="4" fillId="0" borderId="0" xfId="67" applyNumberFormat="1" applyFont="1" applyFill="1" applyBorder="1" applyAlignment="1">
      <alignment horizontal="left"/>
      <protection/>
    </xf>
    <xf numFmtId="0" fontId="75" fillId="0" borderId="0" xfId="67" applyNumberFormat="1" applyFont="1" applyFill="1" applyBorder="1" applyAlignment="1">
      <alignment horizontal="left"/>
      <protection/>
    </xf>
    <xf numFmtId="0" fontId="2" fillId="0" borderId="10" xfId="72" applyNumberFormat="1" applyFont="1" applyFill="1" applyBorder="1" applyAlignment="1" applyProtection="1">
      <alignment horizontal="left" vertical="top" wrapText="1"/>
      <protection/>
    </xf>
    <xf numFmtId="0" fontId="3" fillId="0" borderId="0" xfId="67" applyNumberFormat="1" applyFont="1" applyFill="1" applyAlignment="1" applyProtection="1">
      <alignment vertical="center"/>
      <protection locked="0"/>
    </xf>
    <xf numFmtId="0" fontId="73" fillId="0" borderId="0" xfId="67" applyNumberFormat="1" applyFont="1" applyFill="1" applyAlignment="1" applyProtection="1">
      <alignment vertical="center"/>
      <protection locked="0"/>
    </xf>
    <xf numFmtId="0" fontId="3" fillId="0" borderId="0" xfId="67" applyNumberFormat="1" applyFont="1" applyFill="1" applyAlignment="1">
      <alignment vertical="center"/>
      <protection/>
    </xf>
    <xf numFmtId="0" fontId="73" fillId="0" borderId="0" xfId="67" applyNumberFormat="1" applyFont="1" applyFill="1" applyAlignment="1">
      <alignment vertical="center"/>
      <protection/>
    </xf>
    <xf numFmtId="0" fontId="2" fillId="0" borderId="11" xfId="67" applyNumberFormat="1" applyFont="1" applyFill="1" applyBorder="1" applyAlignment="1">
      <alignment horizontal="center" vertical="top" wrapText="1"/>
      <protection/>
    </xf>
    <xf numFmtId="0" fontId="3" fillId="0" borderId="0" xfId="67" applyNumberFormat="1" applyFont="1" applyFill="1">
      <alignment/>
      <protection/>
    </xf>
    <xf numFmtId="0" fontId="73" fillId="0" borderId="0" xfId="67" applyNumberFormat="1" applyFont="1" applyFill="1">
      <alignment/>
      <protection/>
    </xf>
    <xf numFmtId="0" fontId="2" fillId="0" borderId="12" xfId="72" applyNumberFormat="1" applyFont="1" applyFill="1" applyBorder="1" applyAlignment="1">
      <alignment horizontal="center" vertical="top" wrapText="1"/>
      <protection/>
    </xf>
    <xf numFmtId="0" fontId="76" fillId="0" borderId="11" xfId="72" applyNumberFormat="1" applyFont="1" applyFill="1" applyBorder="1" applyAlignment="1">
      <alignment vertical="top" wrapText="1"/>
      <protection/>
    </xf>
    <xf numFmtId="0" fontId="2" fillId="0" borderId="13" xfId="67" applyNumberFormat="1" applyFont="1" applyFill="1" applyBorder="1" applyAlignment="1">
      <alignment horizontal="center" vertical="top" wrapText="1"/>
      <protection/>
    </xf>
    <xf numFmtId="0" fontId="3" fillId="0" borderId="13" xfId="72" applyNumberFormat="1" applyFont="1" applyFill="1" applyBorder="1" applyAlignment="1">
      <alignment horizontal="center" vertical="top"/>
      <protection/>
    </xf>
    <xf numFmtId="0" fontId="2" fillId="0" borderId="13" xfId="72" applyNumberFormat="1" applyFont="1" applyFill="1" applyBorder="1" applyAlignment="1">
      <alignment vertical="top" wrapText="1"/>
      <protection/>
    </xf>
    <xf numFmtId="0" fontId="77" fillId="0" borderId="13" xfId="72" applyNumberFormat="1" applyFont="1" applyFill="1" applyBorder="1" applyAlignment="1">
      <alignment horizontal="left" wrapText="1" readingOrder="1"/>
      <protection/>
    </xf>
    <xf numFmtId="0" fontId="3" fillId="0" borderId="13" xfId="72" applyNumberFormat="1" applyFont="1" applyFill="1" applyBorder="1" applyAlignment="1">
      <alignment vertical="top"/>
      <protection/>
    </xf>
    <xf numFmtId="0" fontId="3" fillId="0" borderId="13" xfId="67" applyNumberFormat="1" applyFont="1" applyFill="1" applyBorder="1" applyAlignment="1">
      <alignment horizontal="left" vertical="top"/>
      <protection/>
    </xf>
    <xf numFmtId="0" fontId="2" fillId="0" borderId="13" xfId="67" applyNumberFormat="1" applyFont="1" applyFill="1" applyBorder="1" applyAlignment="1" applyProtection="1">
      <alignment horizontal="right" vertical="top"/>
      <protection/>
    </xf>
    <xf numFmtId="0" fontId="3" fillId="0" borderId="13" xfId="67" applyNumberFormat="1" applyFont="1" applyFill="1" applyBorder="1" applyAlignment="1">
      <alignment vertical="top"/>
      <protection/>
    </xf>
    <xf numFmtId="0" fontId="2" fillId="0" borderId="13" xfId="67" applyNumberFormat="1" applyFont="1" applyFill="1" applyBorder="1" applyAlignment="1" applyProtection="1">
      <alignment horizontal="left" vertical="top"/>
      <protection locked="0"/>
    </xf>
    <xf numFmtId="0" fontId="3" fillId="0" borderId="13" xfId="67" applyNumberFormat="1" applyFont="1" applyFill="1" applyBorder="1" applyAlignment="1" applyProtection="1">
      <alignment vertical="top"/>
      <protection/>
    </xf>
    <xf numFmtId="0" fontId="2" fillId="0" borderId="14" xfId="67" applyNumberFormat="1" applyFont="1" applyFill="1" applyBorder="1" applyAlignment="1" applyProtection="1">
      <alignment horizontal="right" vertical="top"/>
      <protection locked="0"/>
    </xf>
    <xf numFmtId="0" fontId="2" fillId="0" borderId="15" xfId="67" applyNumberFormat="1" applyFont="1" applyFill="1" applyBorder="1" applyAlignment="1" applyProtection="1">
      <alignment horizontal="center" vertical="top" wrapText="1"/>
      <protection/>
    </xf>
    <xf numFmtId="0" fontId="2" fillId="0" borderId="15" xfId="67" applyNumberFormat="1" applyFont="1" applyFill="1" applyBorder="1" applyAlignment="1">
      <alignment horizontal="center" vertical="top" wrapText="1"/>
      <protection/>
    </xf>
    <xf numFmtId="0" fontId="3" fillId="0" borderId="13" xfId="72" applyNumberFormat="1" applyFont="1" applyFill="1" applyBorder="1" applyAlignment="1">
      <alignment vertical="top" wrapText="1"/>
      <protection/>
    </xf>
    <xf numFmtId="0" fontId="3" fillId="0" borderId="0" xfId="67" applyNumberFormat="1" applyFont="1" applyFill="1" applyAlignment="1">
      <alignment vertical="top"/>
      <protection/>
    </xf>
    <xf numFmtId="0" fontId="73" fillId="0" borderId="0" xfId="67" applyNumberFormat="1" applyFont="1" applyFill="1" applyAlignment="1">
      <alignment vertical="top"/>
      <protection/>
    </xf>
    <xf numFmtId="0" fontId="2" fillId="0" borderId="13" xfId="67" applyNumberFormat="1" applyFont="1" applyFill="1" applyBorder="1" applyAlignment="1" applyProtection="1">
      <alignment horizontal="right" vertical="top"/>
      <protection locked="0"/>
    </xf>
    <xf numFmtId="0" fontId="2" fillId="0" borderId="13" xfId="72" applyNumberFormat="1" applyFont="1" applyFill="1" applyBorder="1" applyAlignment="1">
      <alignment horizontal="left" vertical="top"/>
      <protection/>
    </xf>
    <xf numFmtId="0" fontId="2" fillId="0" borderId="10" xfId="72" applyNumberFormat="1" applyFont="1" applyFill="1" applyBorder="1" applyAlignment="1">
      <alignment horizontal="left" vertical="top"/>
      <protection/>
    </xf>
    <xf numFmtId="0" fontId="3" fillId="0" borderId="12" xfId="72" applyNumberFormat="1" applyFont="1" applyFill="1" applyBorder="1" applyAlignment="1">
      <alignment vertical="top"/>
      <protection/>
    </xf>
    <xf numFmtId="0" fontId="3" fillId="0" borderId="16" xfId="72" applyNumberFormat="1" applyFont="1" applyFill="1" applyBorder="1" applyAlignment="1">
      <alignment vertical="top"/>
      <protection/>
    </xf>
    <xf numFmtId="0" fontId="6" fillId="0" borderId="17" xfId="72" applyNumberFormat="1" applyFont="1" applyFill="1" applyBorder="1" applyAlignment="1">
      <alignment vertical="top"/>
      <protection/>
    </xf>
    <xf numFmtId="0" fontId="3" fillId="0" borderId="17" xfId="72" applyNumberFormat="1" applyFont="1" applyFill="1" applyBorder="1" applyAlignment="1">
      <alignment vertical="top"/>
      <protection/>
    </xf>
    <xf numFmtId="178" fontId="3" fillId="0" borderId="0" xfId="67" applyNumberFormat="1" applyFont="1" applyFill="1" applyAlignment="1">
      <alignment vertical="top"/>
      <protection/>
    </xf>
    <xf numFmtId="0" fontId="2" fillId="0" borderId="17" xfId="72" applyNumberFormat="1" applyFont="1" applyFill="1" applyBorder="1" applyAlignment="1">
      <alignment horizontal="left" vertical="top"/>
      <protection/>
    </xf>
    <xf numFmtId="0" fontId="78" fillId="0" borderId="12" xfId="67" applyNumberFormat="1" applyFont="1" applyFill="1" applyBorder="1" applyAlignment="1" applyProtection="1">
      <alignment vertical="top"/>
      <protection/>
    </xf>
    <xf numFmtId="0" fontId="14" fillId="0" borderId="11" xfId="72" applyNumberFormat="1" applyFont="1" applyFill="1" applyBorder="1" applyAlignment="1" applyProtection="1">
      <alignment vertical="center" wrapText="1"/>
      <protection locked="0"/>
    </xf>
    <xf numFmtId="0" fontId="79" fillId="33" borderId="11" xfId="72" applyNumberFormat="1" applyFont="1" applyFill="1" applyBorder="1" applyAlignment="1" applyProtection="1">
      <alignment vertical="center" wrapText="1"/>
      <protection locked="0"/>
    </xf>
    <xf numFmtId="0" fontId="78" fillId="0" borderId="11" xfId="72" applyNumberFormat="1" applyFont="1" applyFill="1" applyBorder="1" applyAlignment="1">
      <alignment vertical="top"/>
      <protection/>
    </xf>
    <xf numFmtId="0" fontId="3" fillId="0" borderId="11" xfId="67" applyNumberFormat="1" applyFont="1" applyFill="1" applyBorder="1" applyAlignment="1" applyProtection="1">
      <alignment vertical="top"/>
      <protection/>
    </xf>
    <xf numFmtId="0" fontId="13" fillId="0" borderId="11" xfId="72" applyNumberFormat="1" applyFont="1" applyFill="1" applyBorder="1" applyAlignment="1" applyProtection="1">
      <alignment vertical="center" wrapText="1"/>
      <protection locked="0"/>
    </xf>
    <xf numFmtId="0" fontId="13" fillId="0" borderId="11" xfId="80" applyNumberFormat="1" applyFont="1" applyFill="1" applyBorder="1" applyAlignment="1" applyProtection="1">
      <alignment vertical="center" wrapText="1"/>
      <protection locked="0"/>
    </xf>
    <xf numFmtId="0" fontId="14" fillId="0" borderId="11" xfId="72" applyNumberFormat="1" applyFont="1" applyFill="1" applyBorder="1" applyAlignment="1" applyProtection="1">
      <alignment vertical="center" wrapText="1"/>
      <protection/>
    </xf>
    <xf numFmtId="0" fontId="3" fillId="0" borderId="0" xfId="67" applyNumberFormat="1" applyFont="1" applyFill="1" applyAlignment="1" applyProtection="1">
      <alignment vertical="top"/>
      <protection/>
    </xf>
    <xf numFmtId="0" fontId="73" fillId="0" borderId="0" xfId="67" applyNumberFormat="1" applyFont="1" applyFill="1" applyAlignment="1" applyProtection="1">
      <alignment vertical="top"/>
      <protection/>
    </xf>
    <xf numFmtId="0" fontId="0" fillId="0" borderId="0" xfId="67" applyNumberFormat="1" applyFill="1">
      <alignment/>
      <protection/>
    </xf>
    <xf numFmtId="0" fontId="11" fillId="0" borderId="0" xfId="72" applyNumberFormat="1" applyFill="1">
      <alignment/>
      <protection/>
    </xf>
    <xf numFmtId="0" fontId="80" fillId="0" borderId="0" xfId="67" applyNumberFormat="1" applyFont="1" applyFill="1">
      <alignment/>
      <protection/>
    </xf>
    <xf numFmtId="178" fontId="81" fillId="0" borderId="18" xfId="72" applyNumberFormat="1" applyFont="1" applyFill="1" applyBorder="1" applyAlignment="1">
      <alignment horizontal="right" vertical="top"/>
      <protection/>
    </xf>
    <xf numFmtId="178" fontId="6" fillId="0" borderId="19" xfId="72" applyNumberFormat="1" applyFont="1" applyFill="1" applyBorder="1" applyAlignment="1">
      <alignment horizontal="right" vertical="top"/>
      <protection/>
    </xf>
    <xf numFmtId="10" fontId="82" fillId="33" borderId="11" xfId="80" applyNumberFormat="1" applyFont="1" applyFill="1" applyBorder="1" applyAlignment="1">
      <alignment horizontal="center" vertical="center"/>
    </xf>
    <xf numFmtId="0" fontId="74" fillId="0" borderId="0" xfId="74" applyNumberFormat="1" applyFont="1" applyFill="1" applyBorder="1" applyAlignment="1" applyProtection="1">
      <alignment horizontal="center" vertical="center"/>
      <protection/>
    </xf>
    <xf numFmtId="2" fontId="2" fillId="0" borderId="13" xfId="67" applyNumberFormat="1" applyFont="1" applyFill="1" applyBorder="1" applyAlignment="1" applyProtection="1">
      <alignment horizontal="right" vertical="top"/>
      <protection locked="0"/>
    </xf>
    <xf numFmtId="2" fontId="2" fillId="0" borderId="11" xfId="67" applyNumberFormat="1" applyFont="1" applyFill="1" applyBorder="1" applyAlignment="1" applyProtection="1">
      <alignment horizontal="center" vertical="top" wrapText="1"/>
      <protection/>
    </xf>
    <xf numFmtId="2" fontId="2" fillId="0" borderId="11" xfId="67" applyNumberFormat="1" applyFont="1" applyFill="1" applyBorder="1" applyAlignment="1">
      <alignment horizontal="center" vertical="top" wrapText="1"/>
      <protection/>
    </xf>
    <xf numFmtId="2" fontId="2" fillId="0" borderId="13" xfId="67" applyNumberFormat="1" applyFont="1" applyFill="1" applyBorder="1" applyAlignment="1">
      <alignment horizontal="center" vertical="top" wrapText="1"/>
      <protection/>
    </xf>
    <xf numFmtId="180" fontId="3" fillId="0" borderId="13" xfId="72" applyNumberFormat="1" applyFont="1" applyFill="1" applyBorder="1" applyAlignment="1">
      <alignment vertical="top"/>
      <protection/>
    </xf>
    <xf numFmtId="2" fontId="3" fillId="0" borderId="13" xfId="72" applyNumberFormat="1" applyFont="1" applyFill="1" applyBorder="1" applyAlignment="1">
      <alignment vertical="top"/>
      <protection/>
    </xf>
    <xf numFmtId="2" fontId="2" fillId="33" borderId="13" xfId="67" applyNumberFormat="1" applyFont="1" applyFill="1" applyBorder="1" applyAlignment="1" applyProtection="1">
      <alignment horizontal="right" vertical="top"/>
      <protection locked="0"/>
    </xf>
    <xf numFmtId="2" fontId="6" fillId="0" borderId="13" xfId="72" applyNumberFormat="1" applyFont="1" applyFill="1" applyBorder="1" applyAlignment="1">
      <alignment vertical="top"/>
      <protection/>
    </xf>
    <xf numFmtId="0" fontId="76" fillId="0" borderId="11" xfId="72" applyNumberFormat="1" applyFont="1" applyFill="1" applyBorder="1" applyAlignment="1">
      <alignment horizontal="center" vertical="top" wrapText="1"/>
      <protection/>
    </xf>
    <xf numFmtId="0" fontId="83" fillId="0" borderId="1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2" fontId="3" fillId="0" borderId="13" xfId="72" applyNumberFormat="1" applyFont="1" applyFill="1" applyBorder="1" applyAlignment="1">
      <alignment horizontal="center" vertical="top"/>
      <protection/>
    </xf>
    <xf numFmtId="0" fontId="2" fillId="0" borderId="13" xfId="72" applyFont="1" applyFill="1" applyBorder="1" applyAlignment="1">
      <alignment vertical="top" wrapText="1"/>
      <protection/>
    </xf>
    <xf numFmtId="0" fontId="3" fillId="0" borderId="13" xfId="72" applyFont="1" applyFill="1" applyBorder="1" applyAlignment="1">
      <alignment vertical="top" wrapText="1"/>
      <protection/>
    </xf>
    <xf numFmtId="178" fontId="2" fillId="0" borderId="21" xfId="72" applyNumberFormat="1" applyFont="1" applyFill="1" applyBorder="1" applyAlignment="1">
      <alignment horizontal="right" vertical="top"/>
      <protection/>
    </xf>
    <xf numFmtId="2" fontId="2" fillId="0" borderId="21" xfId="72" applyNumberFormat="1" applyFont="1" applyFill="1" applyBorder="1" applyAlignment="1">
      <alignment horizontal="right" vertical="top"/>
      <protection/>
    </xf>
    <xf numFmtId="0" fontId="2" fillId="0" borderId="13" xfId="72" applyNumberFormat="1" applyFont="1" applyFill="1" applyBorder="1" applyAlignment="1">
      <alignment horizontal="right" vertical="top"/>
      <protection/>
    </xf>
    <xf numFmtId="2" fontId="2" fillId="0" borderId="13" xfId="72" applyNumberFormat="1" applyFont="1" applyFill="1" applyBorder="1" applyAlignment="1">
      <alignment horizontal="right" vertical="top"/>
      <protection/>
    </xf>
    <xf numFmtId="178" fontId="2" fillId="0" borderId="13" xfId="67" applyNumberFormat="1" applyFont="1" applyFill="1" applyBorder="1" applyAlignment="1" applyProtection="1">
      <alignment horizontal="right" vertical="top"/>
      <protection locked="0"/>
    </xf>
    <xf numFmtId="178" fontId="2" fillId="0" borderId="11" xfId="67" applyNumberFormat="1" applyFont="1" applyFill="1" applyBorder="1" applyAlignment="1" applyProtection="1">
      <alignment horizontal="center" vertical="top" wrapText="1"/>
      <protection/>
    </xf>
    <xf numFmtId="178" fontId="2" fillId="0" borderId="11" xfId="67" applyNumberFormat="1" applyFont="1" applyFill="1" applyBorder="1" applyAlignment="1">
      <alignment horizontal="center" vertical="top" wrapText="1"/>
      <protection/>
    </xf>
    <xf numFmtId="178" fontId="2" fillId="0" borderId="13" xfId="67" applyNumberFormat="1" applyFont="1" applyFill="1" applyBorder="1" applyAlignment="1">
      <alignment horizontal="center" vertical="top" wrapText="1"/>
      <protection/>
    </xf>
    <xf numFmtId="2" fontId="2" fillId="0" borderId="22" xfId="72" applyNumberFormat="1" applyFont="1" applyFill="1" applyBorder="1" applyAlignment="1">
      <alignment horizontal="right" vertical="top"/>
      <protection/>
    </xf>
    <xf numFmtId="0" fontId="11" fillId="0" borderId="0" xfId="72" applyNumberFormat="1" applyFont="1" applyFill="1">
      <alignment/>
      <protection/>
    </xf>
    <xf numFmtId="0" fontId="3" fillId="0" borderId="11" xfId="67" applyNumberFormat="1" applyFont="1" applyFill="1" applyBorder="1" applyAlignment="1">
      <alignment horizontal="left" vertical="top"/>
      <protection/>
    </xf>
    <xf numFmtId="0" fontId="3" fillId="0" borderId="14" xfId="72" applyNumberFormat="1" applyFont="1" applyFill="1" applyBorder="1" applyAlignment="1">
      <alignment vertical="top"/>
      <protection/>
    </xf>
    <xf numFmtId="0" fontId="2" fillId="0" borderId="11" xfId="72" applyFont="1" applyFill="1" applyBorder="1" applyAlignment="1">
      <alignment vertical="top" wrapText="1"/>
      <protection/>
    </xf>
    <xf numFmtId="0" fontId="77" fillId="0" borderId="11" xfId="72" applyNumberFormat="1" applyFont="1" applyFill="1" applyBorder="1" applyAlignment="1">
      <alignment horizontal="left" wrapText="1" readingOrder="1"/>
      <protection/>
    </xf>
    <xf numFmtId="0" fontId="3" fillId="0" borderId="11" xfId="72" applyNumberFormat="1" applyFont="1" applyFill="1" applyBorder="1" applyAlignment="1">
      <alignment vertical="top"/>
      <protection/>
    </xf>
    <xf numFmtId="0" fontId="3" fillId="0" borderId="15" xfId="72" applyNumberFormat="1" applyFont="1" applyFill="1" applyBorder="1" applyAlignment="1">
      <alignment vertical="top"/>
      <protection/>
    </xf>
    <xf numFmtId="0" fontId="2" fillId="0" borderId="11" xfId="67" applyNumberFormat="1" applyFont="1" applyFill="1" applyBorder="1" applyAlignment="1" applyProtection="1">
      <alignment horizontal="right" vertical="top"/>
      <protection/>
    </xf>
    <xf numFmtId="0" fontId="3" fillId="0" borderId="11" xfId="67" applyNumberFormat="1" applyFont="1" applyFill="1" applyBorder="1" applyAlignment="1">
      <alignment vertical="top"/>
      <protection/>
    </xf>
    <xf numFmtId="0" fontId="2" fillId="0" borderId="11" xfId="67" applyNumberFormat="1" applyFont="1" applyFill="1" applyBorder="1" applyAlignment="1" applyProtection="1">
      <alignment horizontal="left" vertical="top"/>
      <protection locked="0"/>
    </xf>
    <xf numFmtId="0" fontId="2" fillId="0" borderId="15" xfId="67" applyNumberFormat="1" applyFont="1" applyFill="1" applyBorder="1" applyAlignment="1" applyProtection="1">
      <alignment horizontal="right" vertical="top"/>
      <protection locked="0"/>
    </xf>
    <xf numFmtId="0" fontId="2" fillId="0" borderId="11" xfId="72" applyNumberFormat="1" applyFont="1" applyFill="1" applyBorder="1" applyAlignment="1">
      <alignment horizontal="right" vertical="top"/>
      <protection/>
    </xf>
    <xf numFmtId="178" fontId="2" fillId="0" borderId="23" xfId="72" applyNumberFormat="1" applyFont="1" applyFill="1" applyBorder="1" applyAlignment="1">
      <alignment horizontal="right" vertical="top"/>
      <protection/>
    </xf>
    <xf numFmtId="0" fontId="3" fillId="0" borderId="11" xfId="72" applyNumberFormat="1" applyFont="1" applyFill="1" applyBorder="1" applyAlignment="1">
      <alignment vertical="top" wrapText="1"/>
      <protection/>
    </xf>
    <xf numFmtId="0" fontId="2" fillId="0" borderId="24" xfId="72" applyNumberFormat="1" applyFont="1" applyFill="1" applyBorder="1" applyAlignment="1">
      <alignment horizontal="left" vertical="top"/>
      <protection/>
    </xf>
    <xf numFmtId="0" fontId="3" fillId="0" borderId="25" xfId="72" applyNumberFormat="1" applyFont="1" applyFill="1" applyBorder="1" applyAlignment="1">
      <alignment vertical="top"/>
      <protection/>
    </xf>
    <xf numFmtId="0" fontId="3" fillId="0" borderId="0" xfId="72" applyNumberFormat="1" applyFont="1" applyFill="1" applyBorder="1" applyAlignment="1">
      <alignment vertical="top"/>
      <protection/>
    </xf>
    <xf numFmtId="0" fontId="6" fillId="0" borderId="26" xfId="72" applyNumberFormat="1" applyFont="1" applyFill="1" applyBorder="1" applyAlignment="1">
      <alignment vertical="top"/>
      <protection/>
    </xf>
    <xf numFmtId="0" fontId="3" fillId="0" borderId="26" xfId="72" applyNumberFormat="1" applyFont="1" applyFill="1" applyBorder="1" applyAlignment="1">
      <alignment vertical="top"/>
      <protection/>
    </xf>
    <xf numFmtId="2" fontId="6" fillId="0" borderId="14" xfId="72" applyNumberFormat="1" applyFont="1" applyFill="1" applyBorder="1" applyAlignment="1">
      <alignment vertical="top"/>
      <protection/>
    </xf>
    <xf numFmtId="0" fontId="3" fillId="0" borderId="14" xfId="72" applyNumberFormat="1" applyFont="1" applyFill="1" applyBorder="1" applyAlignment="1">
      <alignment vertical="top" wrapText="1"/>
      <protection/>
    </xf>
    <xf numFmtId="2" fontId="2" fillId="0" borderId="13" xfId="67" applyNumberFormat="1" applyFont="1" applyFill="1" applyBorder="1" applyAlignment="1" applyProtection="1">
      <alignment horizontal="center" vertical="top" wrapText="1"/>
      <protection/>
    </xf>
    <xf numFmtId="2" fontId="84" fillId="0" borderId="13" xfId="67" applyNumberFormat="1" applyFont="1" applyFill="1" applyBorder="1" applyAlignment="1">
      <alignment horizontal="center" vertical="top" shrinkToFit="1"/>
      <protection/>
    </xf>
    <xf numFmtId="0" fontId="11" fillId="0" borderId="13" xfId="67" applyFont="1" applyFill="1" applyBorder="1" applyAlignment="1">
      <alignment horizontal="left" vertical="top" wrapText="1"/>
      <protection/>
    </xf>
    <xf numFmtId="0" fontId="11" fillId="0" borderId="13" xfId="67" applyFont="1" applyFill="1" applyBorder="1" applyAlignment="1">
      <alignment horizontal="center" vertical="top" wrapText="1"/>
      <protection/>
    </xf>
    <xf numFmtId="0" fontId="11" fillId="0" borderId="13" xfId="67" applyFont="1" applyFill="1" applyBorder="1" applyAlignment="1">
      <alignment horizontal="center" vertical="top"/>
      <protection/>
    </xf>
    <xf numFmtId="2" fontId="3" fillId="0" borderId="11" xfId="72" applyNumberFormat="1" applyFont="1" applyFill="1" applyBorder="1" applyAlignment="1">
      <alignment horizontal="center" vertical="top"/>
      <protection/>
    </xf>
    <xf numFmtId="2" fontId="74" fillId="0" borderId="0" xfId="72" applyNumberFormat="1" applyFont="1" applyFill="1" applyBorder="1" applyAlignment="1" applyProtection="1">
      <alignment horizontal="center" vertical="center"/>
      <protection/>
    </xf>
    <xf numFmtId="2" fontId="2" fillId="0" borderId="14" xfId="72" applyNumberFormat="1" applyFont="1" applyFill="1" applyBorder="1" applyAlignment="1">
      <alignment horizontal="left" vertical="top"/>
      <protection/>
    </xf>
    <xf numFmtId="2" fontId="2" fillId="0" borderId="13" xfId="72" applyNumberFormat="1" applyFont="1" applyFill="1" applyBorder="1" applyAlignment="1">
      <alignment horizontal="left" vertical="top"/>
      <protection/>
    </xf>
    <xf numFmtId="0" fontId="74" fillId="0" borderId="0" xfId="72" applyNumberFormat="1" applyFont="1" applyFill="1" applyBorder="1" applyAlignment="1" applyProtection="1">
      <alignment horizontal="center" vertical="top"/>
      <protection/>
    </xf>
    <xf numFmtId="0" fontId="3" fillId="0" borderId="0" xfId="67" applyNumberFormat="1" applyFont="1" applyFill="1" applyBorder="1" applyAlignment="1">
      <alignment vertical="top"/>
      <protection/>
    </xf>
    <xf numFmtId="0" fontId="0" fillId="0" borderId="0" xfId="67" applyNumberFormat="1" applyFill="1" applyAlignment="1">
      <alignment vertical="top"/>
      <protection/>
    </xf>
    <xf numFmtId="2" fontId="3" fillId="0" borderId="0" xfId="67" applyNumberFormat="1" applyFont="1" applyFill="1" applyBorder="1" applyAlignment="1">
      <alignment horizontal="center" vertical="center"/>
      <protection/>
    </xf>
    <xf numFmtId="2" fontId="2" fillId="0" borderId="10" xfId="72" applyNumberFormat="1" applyFont="1" applyFill="1" applyBorder="1" applyAlignment="1" applyProtection="1">
      <alignment horizontal="center" vertical="top" wrapText="1"/>
      <protection/>
    </xf>
    <xf numFmtId="2" fontId="2" fillId="0" borderId="10" xfId="72" applyNumberFormat="1" applyFont="1" applyFill="1" applyBorder="1" applyAlignment="1">
      <alignment horizontal="center" vertical="top"/>
      <protection/>
    </xf>
    <xf numFmtId="2" fontId="3" fillId="0" borderId="0" xfId="67" applyNumberFormat="1" applyFont="1" applyFill="1" applyAlignment="1">
      <alignment horizontal="center"/>
      <protection/>
    </xf>
    <xf numFmtId="2" fontId="0" fillId="0" borderId="0" xfId="67" applyNumberFormat="1" applyFill="1" applyAlignment="1">
      <alignment horizontal="center"/>
      <protection/>
    </xf>
    <xf numFmtId="0" fontId="3" fillId="0" borderId="0" xfId="67" applyNumberFormat="1" applyFont="1" applyFill="1" applyBorder="1" applyAlignment="1">
      <alignment horizontal="center" vertical="center"/>
      <protection/>
    </xf>
    <xf numFmtId="0" fontId="3" fillId="0" borderId="11" xfId="67" applyNumberFormat="1" applyFont="1" applyFill="1" applyBorder="1" applyAlignment="1">
      <alignment horizontal="center" vertical="top"/>
      <protection/>
    </xf>
    <xf numFmtId="0" fontId="3" fillId="0" borderId="0" xfId="72" applyNumberFormat="1" applyFont="1" applyFill="1" applyBorder="1" applyAlignment="1">
      <alignment horizontal="center" vertical="top"/>
      <protection/>
    </xf>
    <xf numFmtId="0" fontId="79" fillId="33" borderId="11" xfId="72" applyNumberFormat="1" applyFont="1" applyFill="1" applyBorder="1" applyAlignment="1" applyProtection="1">
      <alignment horizontal="center" vertical="center" wrapText="1"/>
      <protection locked="0"/>
    </xf>
    <xf numFmtId="0" fontId="0" fillId="0" borderId="0" xfId="67" applyNumberFormat="1" applyFill="1" applyAlignment="1">
      <alignment horizontal="center"/>
      <protection/>
    </xf>
    <xf numFmtId="2" fontId="2" fillId="0" borderId="27" xfId="67" applyNumberFormat="1" applyFont="1" applyFill="1" applyBorder="1" applyAlignment="1" applyProtection="1">
      <alignment horizontal="right" vertical="top"/>
      <protection locked="0"/>
    </xf>
    <xf numFmtId="0" fontId="3" fillId="0" borderId="11" xfId="72" applyNumberFormat="1" applyFont="1" applyFill="1" applyBorder="1" applyAlignment="1">
      <alignment horizontal="center" vertical="top"/>
      <protection/>
    </xf>
    <xf numFmtId="0" fontId="8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11" xfId="67" applyNumberFormat="1" applyFont="1" applyFill="1" applyBorder="1" applyAlignment="1" applyProtection="1">
      <alignment horizontal="right" vertical="top"/>
      <protection locked="0"/>
    </xf>
    <xf numFmtId="2" fontId="2" fillId="0" borderId="11" xfId="67" applyNumberFormat="1" applyFont="1" applyFill="1" applyBorder="1" applyAlignment="1" applyProtection="1">
      <alignment horizontal="right" vertical="top"/>
      <protection locked="0"/>
    </xf>
    <xf numFmtId="2" fontId="2" fillId="0" borderId="11" xfId="72" applyNumberFormat="1" applyFont="1" applyFill="1" applyBorder="1" applyAlignment="1">
      <alignment horizontal="right" vertical="top"/>
      <protection/>
    </xf>
    <xf numFmtId="2" fontId="2" fillId="0" borderId="23" xfId="72" applyNumberFormat="1" applyFont="1" applyFill="1" applyBorder="1" applyAlignment="1">
      <alignment horizontal="right" vertical="top"/>
      <protection/>
    </xf>
    <xf numFmtId="0" fontId="2" fillId="0" borderId="14" xfId="72" applyNumberFormat="1" applyFont="1" applyFill="1" applyBorder="1" applyAlignment="1">
      <alignment horizontal="left" vertical="top"/>
      <protection/>
    </xf>
    <xf numFmtId="0" fontId="17" fillId="0" borderId="13" xfId="67" applyFont="1" applyFill="1" applyBorder="1" applyAlignment="1">
      <alignment horizontal="left" vertical="top" wrapText="1"/>
      <protection/>
    </xf>
    <xf numFmtId="178" fontId="2" fillId="0" borderId="16" xfId="72" applyNumberFormat="1" applyFont="1" applyFill="1" applyBorder="1" applyAlignment="1">
      <alignment horizontal="right" vertical="top"/>
      <protection/>
    </xf>
    <xf numFmtId="0" fontId="3" fillId="0" borderId="13" xfId="67" applyNumberFormat="1" applyFont="1" applyFill="1" applyBorder="1" applyAlignment="1">
      <alignment horizontal="center" vertical="top"/>
      <protection/>
    </xf>
    <xf numFmtId="0" fontId="2" fillId="0" borderId="13" xfId="67" applyNumberFormat="1" applyFont="1" applyFill="1" applyBorder="1" applyAlignment="1" applyProtection="1">
      <alignment horizontal="center" vertical="top" wrapText="1"/>
      <protection/>
    </xf>
    <xf numFmtId="178" fontId="2" fillId="0" borderId="13" xfId="72" applyNumberFormat="1" applyFont="1" applyFill="1" applyBorder="1" applyAlignment="1">
      <alignment horizontal="right" vertical="top"/>
      <protection/>
    </xf>
    <xf numFmtId="0" fontId="2" fillId="0" borderId="11" xfId="72" applyNumberFormat="1" applyFont="1" applyFill="1" applyBorder="1" applyAlignment="1">
      <alignment horizontal="center" vertical="top"/>
      <protection/>
    </xf>
    <xf numFmtId="0" fontId="2" fillId="0" borderId="13" xfId="72" applyNumberFormat="1" applyFont="1" applyFill="1" applyBorder="1" applyAlignment="1">
      <alignment horizontal="center" vertical="top"/>
      <protection/>
    </xf>
    <xf numFmtId="2" fontId="2" fillId="0" borderId="13" xfId="72" applyNumberFormat="1" applyFont="1" applyFill="1" applyBorder="1" applyAlignment="1">
      <alignment horizontal="center" vertical="top"/>
      <protection/>
    </xf>
    <xf numFmtId="2" fontId="6" fillId="0" borderId="14" xfId="72" applyNumberFormat="1" applyFont="1" applyFill="1" applyBorder="1" applyAlignment="1">
      <alignment horizontal="center" vertical="top"/>
      <protection/>
    </xf>
    <xf numFmtId="178" fontId="81" fillId="0" borderId="18" xfId="72" applyNumberFormat="1" applyFont="1" applyFill="1" applyBorder="1" applyAlignment="1">
      <alignment horizontal="center" vertical="top"/>
      <protection/>
    </xf>
    <xf numFmtId="179" fontId="11" fillId="0" borderId="13" xfId="67" applyNumberFormat="1" applyFont="1" applyFill="1" applyBorder="1" applyAlignment="1">
      <alignment horizontal="left" vertical="top" wrapText="1"/>
      <protection/>
    </xf>
    <xf numFmtId="179" fontId="17" fillId="0" borderId="13" xfId="67" applyNumberFormat="1" applyFont="1" applyFill="1" applyBorder="1" applyAlignment="1">
      <alignment horizontal="left" vertical="top" wrapText="1"/>
      <protection/>
    </xf>
    <xf numFmtId="0" fontId="74" fillId="0" borderId="0" xfId="75" applyNumberFormat="1" applyFont="1" applyFill="1" applyBorder="1" applyAlignment="1" applyProtection="1">
      <alignment horizontal="center" vertical="center"/>
      <protection/>
    </xf>
    <xf numFmtId="2" fontId="2" fillId="33" borderId="13" xfId="67" applyNumberFormat="1" applyFont="1" applyFill="1" applyBorder="1" applyAlignment="1" applyProtection="1">
      <alignment horizontal="right" vertical="top"/>
      <protection/>
    </xf>
    <xf numFmtId="0" fontId="77" fillId="0" borderId="13" xfId="72" applyNumberFormat="1" applyFont="1" applyFill="1" applyBorder="1" applyAlignment="1">
      <alignment horizontal="left" vertical="center" wrapText="1" readingOrder="1"/>
      <protection/>
    </xf>
    <xf numFmtId="2" fontId="3" fillId="0" borderId="14" xfId="72" applyNumberFormat="1" applyFont="1" applyFill="1" applyBorder="1" applyAlignment="1">
      <alignment horizontal="center" vertical="top"/>
      <protection/>
    </xf>
    <xf numFmtId="0" fontId="85" fillId="0" borderId="0" xfId="67" applyNumberFormat="1" applyFont="1" applyFill="1" applyAlignment="1">
      <alignment vertical="top"/>
      <protection/>
    </xf>
    <xf numFmtId="0" fontId="85" fillId="0" borderId="13" xfId="0" applyFont="1" applyFill="1" applyBorder="1" applyAlignment="1">
      <alignment horizontal="center" vertical="center" wrapText="1"/>
    </xf>
    <xf numFmtId="0" fontId="86" fillId="0" borderId="13" xfId="67" applyNumberFormat="1" applyFont="1" applyFill="1" applyBorder="1" applyAlignment="1" applyProtection="1">
      <alignment horizontal="right" vertical="top"/>
      <protection locked="0"/>
    </xf>
    <xf numFmtId="0" fontId="86" fillId="0" borderId="13" xfId="67" applyNumberFormat="1" applyFont="1" applyFill="1" applyBorder="1" applyAlignment="1" applyProtection="1">
      <alignment horizontal="right" vertical="top"/>
      <protection/>
    </xf>
    <xf numFmtId="0" fontId="85" fillId="0" borderId="13" xfId="72" applyNumberFormat="1" applyFont="1" applyFill="1" applyBorder="1" applyAlignment="1">
      <alignment vertical="top"/>
      <protection/>
    </xf>
    <xf numFmtId="0" fontId="85" fillId="0" borderId="13" xfId="67" applyNumberFormat="1" applyFont="1" applyFill="1" applyBorder="1" applyAlignment="1">
      <alignment vertical="top"/>
      <protection/>
    </xf>
    <xf numFmtId="0" fontId="86" fillId="0" borderId="13" xfId="67" applyNumberFormat="1" applyFont="1" applyFill="1" applyBorder="1" applyAlignment="1" applyProtection="1">
      <alignment horizontal="left" vertical="top"/>
      <protection locked="0"/>
    </xf>
    <xf numFmtId="2" fontId="86" fillId="0" borderId="13" xfId="67" applyNumberFormat="1" applyFont="1" applyFill="1" applyBorder="1" applyAlignment="1" applyProtection="1">
      <alignment horizontal="right" vertical="top"/>
      <protection locked="0"/>
    </xf>
    <xf numFmtId="2" fontId="86" fillId="0" borderId="13" xfId="67" applyNumberFormat="1" applyFont="1" applyFill="1" applyBorder="1" applyAlignment="1" applyProtection="1">
      <alignment horizontal="center" vertical="top" wrapText="1"/>
      <protection/>
    </xf>
    <xf numFmtId="2" fontId="86" fillId="0" borderId="13" xfId="67" applyNumberFormat="1" applyFont="1" applyFill="1" applyBorder="1" applyAlignment="1">
      <alignment horizontal="center" vertical="top" wrapText="1"/>
      <protection/>
    </xf>
    <xf numFmtId="0" fontId="87" fillId="0" borderId="0" xfId="0" applyFont="1" applyAlignment="1">
      <alignment horizontal="left" vertical="top"/>
    </xf>
    <xf numFmtId="0" fontId="88" fillId="0" borderId="13" xfId="72" applyNumberFormat="1" applyFont="1" applyFill="1" applyBorder="1" applyAlignment="1">
      <alignment horizontal="left" wrapText="1" readingOrder="1"/>
      <protection/>
    </xf>
    <xf numFmtId="0" fontId="3" fillId="0" borderId="13" xfId="68" applyFont="1" applyFill="1" applyBorder="1" applyAlignment="1">
      <alignment horizontal="justify" vertical="top" wrapText="1"/>
      <protection/>
    </xf>
    <xf numFmtId="0" fontId="89" fillId="0" borderId="13" xfId="0" applyFont="1" applyFill="1" applyBorder="1" applyAlignment="1">
      <alignment horizontal="justify" vertical="top" wrapText="1"/>
    </xf>
    <xf numFmtId="0" fontId="83" fillId="0" borderId="13" xfId="0" applyFont="1" applyFill="1" applyBorder="1" applyAlignment="1">
      <alignment horizontal="justify" vertical="top" wrapText="1"/>
    </xf>
    <xf numFmtId="0" fontId="3" fillId="0" borderId="13" xfId="68" applyFont="1" applyFill="1" applyBorder="1" applyAlignment="1">
      <alignment horizontal="left" vertical="top" wrapText="1"/>
      <protection/>
    </xf>
    <xf numFmtId="0" fontId="3" fillId="0" borderId="13" xfId="0" applyFont="1" applyFill="1" applyBorder="1" applyAlignment="1">
      <alignment horizontal="justify" vertical="top" wrapText="1"/>
    </xf>
    <xf numFmtId="2" fontId="90" fillId="0" borderId="13" xfId="68" applyNumberFormat="1" applyFont="1" applyFill="1" applyBorder="1" applyAlignment="1">
      <alignment horizontal="center" vertical="center" shrinkToFit="1"/>
      <protection/>
    </xf>
    <xf numFmtId="0" fontId="3" fillId="0" borderId="13" xfId="68" applyFont="1" applyFill="1" applyBorder="1" applyAlignment="1">
      <alignment horizontal="left" vertical="center"/>
      <protection/>
    </xf>
    <xf numFmtId="0" fontId="90" fillId="0" borderId="13" xfId="68" applyFont="1" applyFill="1" applyBorder="1" applyAlignment="1">
      <alignment horizontal="center" vertical="center" wrapText="1"/>
      <protection/>
    </xf>
    <xf numFmtId="0" fontId="3" fillId="0" borderId="13" xfId="68" applyFont="1" applyFill="1" applyBorder="1" applyAlignment="1">
      <alignment horizontal="center" vertical="center" wrapText="1"/>
      <protection/>
    </xf>
    <xf numFmtId="0" fontId="2" fillId="0" borderId="11" xfId="72" applyNumberFormat="1" applyFont="1" applyFill="1" applyBorder="1" applyAlignment="1">
      <alignment vertical="top" wrapText="1"/>
      <protection/>
    </xf>
    <xf numFmtId="2" fontId="21" fillId="0" borderId="14" xfId="72" applyNumberFormat="1" applyFont="1" applyFill="1" applyBorder="1" applyAlignment="1">
      <alignment vertical="top"/>
      <protection/>
    </xf>
    <xf numFmtId="178" fontId="21" fillId="0" borderId="19" xfId="72" applyNumberFormat="1" applyFont="1" applyFill="1" applyBorder="1" applyAlignment="1">
      <alignment horizontal="right" vertical="top"/>
      <protection/>
    </xf>
    <xf numFmtId="0" fontId="22" fillId="0" borderId="0" xfId="67" applyNumberFormat="1" applyFont="1" applyFill="1">
      <alignment/>
      <protection/>
    </xf>
    <xf numFmtId="0" fontId="3" fillId="0" borderId="13" xfId="68" applyFont="1" applyFill="1" applyBorder="1" applyAlignment="1">
      <alignment vertical="top" wrapText="1"/>
      <protection/>
    </xf>
    <xf numFmtId="0" fontId="3" fillId="0" borderId="13" xfId="68" applyFont="1" applyFill="1" applyBorder="1" applyAlignment="1">
      <alignment vertical="top"/>
      <protection/>
    </xf>
    <xf numFmtId="0" fontId="2" fillId="0" borderId="13" xfId="68" applyFont="1" applyFill="1" applyBorder="1" applyAlignment="1">
      <alignment horizontal="left" vertical="center" wrapText="1"/>
      <protection/>
    </xf>
    <xf numFmtId="0" fontId="3" fillId="0" borderId="29" xfId="68" applyFont="1" applyFill="1" applyBorder="1" applyAlignment="1">
      <alignment horizontal="left" vertical="top" wrapText="1"/>
      <protection/>
    </xf>
    <xf numFmtId="0" fontId="3" fillId="0" borderId="30" xfId="68" applyFont="1" applyFill="1" applyBorder="1" applyAlignment="1">
      <alignment horizontal="justify" vertical="top" wrapText="1"/>
      <protection/>
    </xf>
    <xf numFmtId="0" fontId="3" fillId="0" borderId="0" xfId="68" applyFont="1" applyFill="1" applyBorder="1" applyAlignment="1">
      <alignment horizontal="justify" vertical="top" wrapText="1"/>
      <protection/>
    </xf>
    <xf numFmtId="2" fontId="3" fillId="0" borderId="13" xfId="68" applyNumberFormat="1" applyFont="1" applyFill="1" applyBorder="1" applyAlignment="1">
      <alignment vertical="center"/>
      <protection/>
    </xf>
    <xf numFmtId="0" fontId="3" fillId="0" borderId="13" xfId="68" applyFont="1" applyFill="1" applyBorder="1" applyAlignment="1">
      <alignment horizontal="center" vertical="center"/>
      <protection/>
    </xf>
    <xf numFmtId="2" fontId="3" fillId="0" borderId="13" xfId="68" applyNumberFormat="1" applyFont="1" applyFill="1" applyBorder="1" applyAlignment="1">
      <alignment horizontal="center" vertical="center"/>
      <protection/>
    </xf>
    <xf numFmtId="2" fontId="90" fillId="0" borderId="29" xfId="68" applyNumberFormat="1" applyFont="1" applyFill="1" applyBorder="1" applyAlignment="1">
      <alignment horizontal="center" vertical="center" shrinkToFit="1"/>
      <protection/>
    </xf>
    <xf numFmtId="2" fontId="90" fillId="0" borderId="31" xfId="68" applyNumberFormat="1" applyFont="1" applyFill="1" applyBorder="1" applyAlignment="1">
      <alignment horizontal="center" vertical="center" shrinkToFit="1"/>
      <protection/>
    </xf>
    <xf numFmtId="2" fontId="90" fillId="0" borderId="30" xfId="68" applyNumberFormat="1" applyFont="1" applyFill="1" applyBorder="1" applyAlignment="1">
      <alignment horizontal="center" vertical="center" shrinkToFit="1"/>
      <protection/>
    </xf>
    <xf numFmtId="0" fontId="3" fillId="0" borderId="29" xfId="68" applyFont="1" applyFill="1" applyBorder="1" applyAlignment="1">
      <alignment horizontal="center" vertical="center" wrapText="1"/>
      <protection/>
    </xf>
    <xf numFmtId="0" fontId="3" fillId="0" borderId="31" xfId="68" applyFont="1" applyFill="1" applyBorder="1" applyAlignment="1">
      <alignment horizontal="center" vertical="center" wrapText="1"/>
      <protection/>
    </xf>
    <xf numFmtId="0" fontId="3" fillId="0" borderId="0" xfId="68" applyFont="1" applyFill="1" applyBorder="1" applyAlignment="1">
      <alignment horizontal="center" vertical="center" wrapText="1"/>
      <protection/>
    </xf>
    <xf numFmtId="0" fontId="3" fillId="0" borderId="30" xfId="68" applyFont="1" applyFill="1" applyBorder="1" applyAlignment="1">
      <alignment horizontal="center" vertical="center" wrapText="1"/>
      <protection/>
    </xf>
    <xf numFmtId="0" fontId="3" fillId="0" borderId="30" xfId="68" applyFont="1" applyFill="1" applyBorder="1" applyAlignment="1">
      <alignment horizontal="left" vertical="top" wrapText="1"/>
      <protection/>
    </xf>
    <xf numFmtId="0" fontId="3" fillId="0" borderId="31" xfId="68" applyFont="1" applyFill="1" applyBorder="1" applyAlignment="1">
      <alignment horizontal="justify" vertical="top" wrapText="1"/>
      <protection/>
    </xf>
    <xf numFmtId="0" fontId="3" fillId="0" borderId="31" xfId="68" applyFont="1" applyFill="1" applyBorder="1" applyAlignment="1">
      <alignment horizontal="left" vertical="top" wrapText="1"/>
      <protection/>
    </xf>
    <xf numFmtId="0" fontId="3" fillId="0" borderId="32" xfId="68" applyFont="1" applyFill="1" applyBorder="1" applyAlignment="1">
      <alignment horizontal="center" vertical="center" wrapText="1"/>
      <protection/>
    </xf>
    <xf numFmtId="4" fontId="2" fillId="0" borderId="13" xfId="66" applyNumberFormat="1" applyFont="1" applyFill="1" applyBorder="1" applyAlignment="1" applyProtection="1">
      <alignment horizontal="justify" vertical="top" wrapText="1"/>
      <protection/>
    </xf>
    <xf numFmtId="0" fontId="91" fillId="0" borderId="13" xfId="0" applyFont="1" applyFill="1" applyBorder="1" applyAlignment="1">
      <alignment horizontal="justify" vertical="top" wrapText="1"/>
    </xf>
    <xf numFmtId="0" fontId="92" fillId="0" borderId="13" xfId="0" applyFont="1" applyFill="1" applyBorder="1" applyAlignment="1">
      <alignment horizontal="justify" vertical="top" wrapText="1"/>
    </xf>
    <xf numFmtId="0" fontId="83" fillId="0" borderId="11" xfId="0" applyFont="1" applyFill="1" applyBorder="1" applyAlignment="1">
      <alignment horizontal="justify" vertical="top" wrapText="1"/>
    </xf>
    <xf numFmtId="0" fontId="83" fillId="0" borderId="13" xfId="0" applyFont="1" applyFill="1" applyBorder="1" applyAlignment="1">
      <alignment horizontal="right" vertical="center" wrapText="1"/>
    </xf>
    <xf numFmtId="0" fontId="83" fillId="0" borderId="10" xfId="0" applyFont="1" applyFill="1" applyBorder="1" applyAlignment="1">
      <alignment horizontal="center" vertical="center" wrapText="1"/>
    </xf>
    <xf numFmtId="2" fontId="3" fillId="0" borderId="13" xfId="68" applyNumberFormat="1" applyFont="1" applyFill="1" applyBorder="1" applyAlignment="1">
      <alignment horizontal="left" vertical="center"/>
      <protection/>
    </xf>
    <xf numFmtId="0" fontId="83" fillId="0" borderId="13" xfId="0" applyFont="1" applyFill="1" applyBorder="1" applyAlignment="1">
      <alignment horizontal="center" vertical="center"/>
    </xf>
    <xf numFmtId="2" fontId="3" fillId="0" borderId="0" xfId="68" applyNumberFormat="1" applyFont="1" applyFill="1" applyBorder="1" applyAlignment="1">
      <alignment horizontal="center" vertical="center"/>
      <protection/>
    </xf>
    <xf numFmtId="0" fontId="83" fillId="0" borderId="12" xfId="0" applyFont="1" applyFill="1" applyBorder="1" applyAlignment="1">
      <alignment horizontal="center" vertical="center" wrapText="1"/>
    </xf>
    <xf numFmtId="0" fontId="83" fillId="0" borderId="10" xfId="0" applyFont="1" applyFill="1" applyBorder="1" applyAlignment="1">
      <alignment horizontal="center" vertical="center" wrapText="1"/>
    </xf>
    <xf numFmtId="4" fontId="3" fillId="0" borderId="24" xfId="66" applyNumberFormat="1" applyFont="1" applyFill="1" applyBorder="1" applyAlignment="1" applyProtection="1">
      <alignment horizontal="center" vertical="center" wrapText="1"/>
      <protection/>
    </xf>
    <xf numFmtId="4" fontId="3" fillId="0" borderId="10" xfId="66" applyNumberFormat="1" applyFont="1" applyFill="1" applyBorder="1" applyAlignment="1" applyProtection="1">
      <alignment horizontal="center" vertical="center" wrapText="1"/>
      <protection/>
    </xf>
    <xf numFmtId="0" fontId="83" fillId="0" borderId="13" xfId="0" applyFont="1" applyFill="1" applyBorder="1" applyAlignment="1">
      <alignment horizontal="center" vertical="center"/>
    </xf>
    <xf numFmtId="2" fontId="90" fillId="0" borderId="13" xfId="68" applyNumberFormat="1" applyFont="1" applyFill="1" applyBorder="1" applyAlignment="1">
      <alignment horizontal="center" vertical="center" shrinkToFit="1"/>
      <protection/>
    </xf>
    <xf numFmtId="1" fontId="3" fillId="0" borderId="13" xfId="68" applyNumberFormat="1" applyFont="1" applyFill="1" applyBorder="1" applyAlignment="1">
      <alignment horizontal="center" vertical="center"/>
      <protection/>
    </xf>
    <xf numFmtId="0" fontId="3" fillId="0" borderId="11" xfId="68" applyFont="1" applyFill="1" applyBorder="1" applyAlignment="1">
      <alignment horizontal="center" vertical="center"/>
      <protection/>
    </xf>
    <xf numFmtId="4" fontId="3" fillId="0" borderId="12" xfId="66" applyNumberFormat="1" applyFont="1" applyFill="1" applyBorder="1" applyAlignment="1" applyProtection="1">
      <alignment horizontal="center" vertical="center" wrapText="1"/>
      <protection/>
    </xf>
    <xf numFmtId="2" fontId="3" fillId="0" borderId="13" xfId="68" applyNumberFormat="1" applyFont="1" applyFill="1" applyBorder="1" applyAlignment="1">
      <alignment horizontal="center" vertical="top"/>
      <protection/>
    </xf>
    <xf numFmtId="0" fontId="3" fillId="0" borderId="13" xfId="68" applyFont="1" applyFill="1" applyBorder="1" applyAlignment="1">
      <alignment horizontal="center" vertical="top" wrapText="1"/>
      <protection/>
    </xf>
    <xf numFmtId="1" fontId="3" fillId="0" borderId="13" xfId="68" applyNumberFormat="1" applyFont="1" applyFill="1" applyBorder="1" applyAlignment="1">
      <alignment horizontal="center" vertical="top"/>
      <protection/>
    </xf>
    <xf numFmtId="0" fontId="89" fillId="0" borderId="11" xfId="0" applyFont="1" applyFill="1" applyBorder="1" applyAlignment="1">
      <alignment horizontal="justify" vertical="top" wrapText="1"/>
    </xf>
    <xf numFmtId="0" fontId="83" fillId="0" borderId="13" xfId="0" applyFont="1" applyFill="1" applyBorder="1" applyAlignment="1">
      <alignment horizontal="justify" vertical="top" wrapText="1"/>
    </xf>
    <xf numFmtId="179" fontId="90" fillId="0" borderId="13" xfId="0" applyNumberFormat="1" applyFont="1" applyFill="1" applyBorder="1" applyAlignment="1">
      <alignment horizontal="left" vertical="top" wrapText="1" shrinkToFit="1"/>
    </xf>
    <xf numFmtId="0" fontId="83"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2" fontId="90" fillId="0" borderId="13" xfId="0" applyNumberFormat="1" applyFont="1" applyFill="1" applyBorder="1" applyAlignment="1">
      <alignment horizontal="center" vertical="center" shrinkToFit="1"/>
    </xf>
    <xf numFmtId="179" fontId="90" fillId="0" borderId="13" xfId="0" applyNumberFormat="1" applyFont="1" applyFill="1" applyBorder="1" applyAlignment="1">
      <alignment horizontal="center" vertical="center" shrinkToFit="1"/>
    </xf>
    <xf numFmtId="2" fontId="93" fillId="0" borderId="13" xfId="0" applyNumberFormat="1" applyFont="1" applyFill="1" applyBorder="1" applyAlignment="1">
      <alignment horizontal="center" vertical="center" shrinkToFit="1"/>
    </xf>
    <xf numFmtId="2" fontId="90" fillId="0" borderId="13" xfId="0" applyNumberFormat="1" applyFont="1" applyFill="1" applyBorder="1" applyAlignment="1">
      <alignment horizontal="right" vertical="center" shrinkToFit="1"/>
    </xf>
    <xf numFmtId="0" fontId="3" fillId="0" borderId="33" xfId="68" applyFont="1" applyFill="1" applyBorder="1" applyAlignment="1">
      <alignment horizontal="justify" vertical="top" wrapText="1"/>
      <protection/>
    </xf>
    <xf numFmtId="0" fontId="3" fillId="0" borderId="34" xfId="68" applyFont="1" applyFill="1" applyBorder="1" applyAlignment="1">
      <alignment horizontal="justify" vertical="top" wrapText="1"/>
      <protection/>
    </xf>
    <xf numFmtId="2" fontId="90" fillId="0" borderId="14" xfId="68" applyNumberFormat="1" applyFont="1" applyFill="1" applyBorder="1" applyAlignment="1">
      <alignment horizontal="center" vertical="center" shrinkToFit="1"/>
      <protection/>
    </xf>
    <xf numFmtId="0" fontId="3" fillId="0" borderId="14" xfId="68" applyFont="1" applyFill="1" applyBorder="1" applyAlignment="1">
      <alignment horizontal="center" vertical="center" wrapText="1"/>
      <protection/>
    </xf>
    <xf numFmtId="0" fontId="3" fillId="0" borderId="17" xfId="68" applyFont="1" applyFill="1" applyBorder="1" applyAlignment="1">
      <alignment horizontal="left" vertical="top" wrapText="1"/>
      <protection/>
    </xf>
    <xf numFmtId="0" fontId="18" fillId="0" borderId="13" xfId="0" applyFont="1" applyFill="1" applyBorder="1" applyAlignment="1" applyProtection="1">
      <alignment horizontal="left" vertical="center" wrapText="1"/>
      <protection/>
    </xf>
    <xf numFmtId="0" fontId="19" fillId="34" borderId="13" xfId="0" applyFont="1" applyFill="1" applyBorder="1" applyAlignment="1" applyProtection="1">
      <alignment horizontal="justify" vertical="center" wrapText="1"/>
      <protection/>
    </xf>
    <xf numFmtId="0" fontId="18" fillId="34" borderId="13" xfId="0" applyFont="1" applyFill="1" applyBorder="1" applyAlignment="1" applyProtection="1">
      <alignment horizontal="left" vertical="center" wrapText="1"/>
      <protection/>
    </xf>
    <xf numFmtId="0" fontId="19" fillId="34" borderId="13" xfId="0" applyFont="1" applyFill="1" applyBorder="1" applyAlignment="1" applyProtection="1">
      <alignment horizontal="left" vertical="center" wrapText="1"/>
      <protection/>
    </xf>
    <xf numFmtId="0" fontId="19" fillId="0" borderId="13" xfId="76" applyFont="1" applyBorder="1" applyAlignment="1">
      <alignment horizontal="left" vertical="center"/>
      <protection/>
    </xf>
    <xf numFmtId="0" fontId="19" fillId="34" borderId="13" xfId="0" applyFont="1" applyFill="1" applyBorder="1" applyAlignment="1" applyProtection="1">
      <alignment horizontal="left" vertical="center"/>
      <protection/>
    </xf>
    <xf numFmtId="192" fontId="19" fillId="0" borderId="13" xfId="48" applyNumberFormat="1" applyFont="1" applyFill="1" applyBorder="1" applyAlignment="1">
      <alignment horizontal="center" vertical="center"/>
    </xf>
    <xf numFmtId="0" fontId="94" fillId="0" borderId="13" xfId="56" applyFont="1" applyFill="1" applyBorder="1" applyAlignment="1" applyProtection="1">
      <alignment horizontal="center" vertical="center"/>
      <protection/>
    </xf>
    <xf numFmtId="0" fontId="0" fillId="0" borderId="0" xfId="0" applyFont="1" applyAlignment="1">
      <alignment horizontal="center" vertical="center"/>
    </xf>
    <xf numFmtId="2" fontId="19" fillId="34" borderId="13" xfId="48" applyNumberFormat="1" applyFont="1" applyFill="1" applyBorder="1" applyAlignment="1">
      <alignment horizontal="center" vertical="center"/>
    </xf>
    <xf numFmtId="2" fontId="19" fillId="0" borderId="13" xfId="48" applyNumberFormat="1" applyFont="1" applyFill="1" applyBorder="1" applyAlignment="1">
      <alignment horizontal="center" vertical="center"/>
    </xf>
    <xf numFmtId="2" fontId="19" fillId="34" borderId="13" xfId="76" applyNumberFormat="1" applyFont="1" applyFill="1" applyBorder="1" applyAlignment="1">
      <alignment horizontal="center" vertical="center"/>
      <protection/>
    </xf>
    <xf numFmtId="2" fontId="19" fillId="34" borderId="13" xfId="48" applyNumberFormat="1" applyFont="1" applyFill="1" applyBorder="1" applyAlignment="1" applyProtection="1">
      <alignment horizontal="center" vertical="center"/>
      <protection/>
    </xf>
    <xf numFmtId="2" fontId="94" fillId="0" borderId="13" xfId="56" applyNumberFormat="1" applyFont="1" applyFill="1" applyBorder="1" applyAlignment="1" applyProtection="1">
      <alignment horizontal="center" vertical="center" wrapText="1"/>
      <protection/>
    </xf>
    <xf numFmtId="2" fontId="94" fillId="0" borderId="13" xfId="56" applyNumberFormat="1" applyFont="1" applyFill="1" applyBorder="1" applyAlignment="1" applyProtection="1">
      <alignment horizontal="center" vertical="center"/>
      <protection/>
    </xf>
    <xf numFmtId="0" fontId="79" fillId="0" borderId="11" xfId="72" applyNumberFormat="1" applyFont="1" applyFill="1" applyBorder="1" applyAlignment="1" applyProtection="1">
      <alignment horizontal="center" vertical="center" wrapText="1"/>
      <protection locked="0"/>
    </xf>
    <xf numFmtId="0" fontId="18" fillId="34" borderId="13"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3" xfId="0" applyFont="1" applyBorder="1" applyAlignment="1" applyProtection="1">
      <alignment vertical="center"/>
      <protection/>
    </xf>
    <xf numFmtId="2" fontId="19" fillId="35" borderId="13" xfId="48" applyNumberFormat="1" applyFont="1" applyFill="1" applyBorder="1" applyAlignment="1" applyProtection="1">
      <alignment horizontal="center" vertical="center"/>
      <protection/>
    </xf>
    <xf numFmtId="2" fontId="19" fillId="35" borderId="13" xfId="48" applyNumberFormat="1" applyFont="1" applyFill="1" applyBorder="1" applyAlignment="1">
      <alignment horizontal="center" vertical="center"/>
    </xf>
    <xf numFmtId="2" fontId="95" fillId="0" borderId="13" xfId="56" applyNumberFormat="1" applyFont="1" applyFill="1" applyBorder="1" applyAlignment="1" applyProtection="1">
      <alignment horizontal="center" vertical="center"/>
      <protection/>
    </xf>
    <xf numFmtId="2" fontId="95" fillId="0" borderId="13" xfId="56" applyNumberFormat="1" applyFont="1" applyFill="1" applyBorder="1" applyAlignment="1" applyProtection="1">
      <alignment horizontal="center" vertical="center" wrapText="1"/>
      <protection/>
    </xf>
    <xf numFmtId="0" fontId="19" fillId="0" borderId="13" xfId="0" applyFont="1" applyFill="1" applyBorder="1" applyAlignment="1" applyProtection="1">
      <alignment vertical="center"/>
      <protection/>
    </xf>
    <xf numFmtId="0" fontId="18" fillId="34" borderId="13" xfId="0" applyFont="1" applyFill="1" applyBorder="1" applyAlignment="1">
      <alignment vertical="center"/>
    </xf>
    <xf numFmtId="0" fontId="19" fillId="34" borderId="13" xfId="40" applyFont="1" applyFill="1" applyBorder="1" applyAlignment="1">
      <alignment horizontal="left" vertical="center" wrapText="1"/>
    </xf>
    <xf numFmtId="0" fontId="18" fillId="0" borderId="13" xfId="0" applyFont="1" applyFill="1" applyBorder="1" applyAlignment="1" applyProtection="1">
      <alignment horizontal="justify" vertical="center" wrapText="1"/>
      <protection/>
    </xf>
    <xf numFmtId="0" fontId="18" fillId="0" borderId="11" xfId="0" applyFont="1" applyFill="1" applyBorder="1" applyAlignment="1" applyProtection="1">
      <alignment horizontal="justify" vertical="center" wrapText="1"/>
      <protection/>
    </xf>
    <xf numFmtId="0" fontId="94" fillId="34" borderId="13" xfId="0" applyFont="1" applyFill="1" applyBorder="1" applyAlignment="1">
      <alignment vertical="center"/>
    </xf>
    <xf numFmtId="0" fontId="2" fillId="0" borderId="0" xfId="76" applyFont="1" applyAlignment="1">
      <alignment vertical="center"/>
      <protection/>
    </xf>
    <xf numFmtId="0" fontId="19" fillId="0" borderId="13" xfId="0" applyFont="1" applyFill="1" applyBorder="1" applyAlignment="1">
      <alignment vertical="center" wrapText="1"/>
    </xf>
    <xf numFmtId="2" fontId="19" fillId="35" borderId="13" xfId="0" applyNumberFormat="1" applyFont="1" applyFill="1" applyBorder="1" applyAlignment="1">
      <alignment horizontal="center" vertical="center"/>
    </xf>
    <xf numFmtId="2" fontId="22" fillId="35" borderId="13" xfId="40" applyNumberFormat="1" applyFont="1" applyFill="1" applyBorder="1" applyAlignment="1">
      <alignment horizontal="center" vertical="center"/>
    </xf>
    <xf numFmtId="2" fontId="19" fillId="0" borderId="13" xfId="0" applyNumberFormat="1" applyFont="1" applyFill="1" applyBorder="1" applyAlignment="1" applyProtection="1">
      <alignment horizontal="center" vertical="center"/>
      <protection/>
    </xf>
    <xf numFmtId="2" fontId="95" fillId="35" borderId="13" xfId="0" applyNumberFormat="1" applyFont="1" applyFill="1" applyBorder="1" applyAlignment="1">
      <alignment horizontal="center" vertical="center"/>
    </xf>
    <xf numFmtId="2" fontId="95" fillId="35" borderId="0" xfId="0" applyNumberFormat="1" applyFont="1" applyFill="1" applyBorder="1" applyAlignment="1">
      <alignment horizontal="center" vertical="center"/>
    </xf>
    <xf numFmtId="2" fontId="19" fillId="0" borderId="13" xfId="56" applyNumberFormat="1" applyFont="1" applyFill="1" applyBorder="1" applyAlignment="1">
      <alignment horizontal="center" vertical="center"/>
    </xf>
    <xf numFmtId="2" fontId="22" fillId="0" borderId="13" xfId="40" applyNumberFormat="1" applyFont="1" applyFill="1" applyBorder="1" applyAlignment="1">
      <alignment horizontal="center" vertical="center"/>
    </xf>
    <xf numFmtId="2" fontId="96" fillId="0" borderId="13" xfId="56" applyNumberFormat="1" applyFont="1" applyFill="1" applyBorder="1" applyAlignment="1">
      <alignment horizontal="center" vertical="center"/>
    </xf>
    <xf numFmtId="2" fontId="95" fillId="0" borderId="13" xfId="56" applyNumberFormat="1" applyFont="1" applyFill="1" applyBorder="1" applyAlignment="1">
      <alignment horizontal="center" vertical="center"/>
    </xf>
    <xf numFmtId="2" fontId="56" fillId="0" borderId="0" xfId="72" applyNumberFormat="1" applyFont="1" applyFill="1" applyBorder="1" applyAlignment="1" applyProtection="1">
      <alignment horizontal="center" vertical="center"/>
      <protection/>
    </xf>
    <xf numFmtId="2" fontId="22" fillId="0" borderId="0" xfId="67" applyNumberFormat="1" applyFont="1" applyFill="1" applyAlignment="1">
      <alignment horizontal="center"/>
      <protection/>
    </xf>
    <xf numFmtId="0" fontId="2" fillId="0" borderId="11" xfId="67" applyNumberFormat="1" applyFont="1" applyFill="1" applyBorder="1" applyAlignment="1">
      <alignment horizontal="center" vertical="center" wrapText="1"/>
      <protection/>
    </xf>
    <xf numFmtId="0" fontId="2" fillId="0" borderId="12" xfId="72" applyNumberFormat="1" applyFont="1" applyFill="1" applyBorder="1" applyAlignment="1">
      <alignment horizontal="center" vertical="center" wrapText="1"/>
      <protection/>
    </xf>
    <xf numFmtId="0" fontId="2" fillId="0" borderId="13" xfId="67" applyNumberFormat="1" applyFont="1" applyFill="1" applyBorder="1" applyAlignment="1">
      <alignment horizontal="center" vertical="center" wrapText="1"/>
      <protection/>
    </xf>
    <xf numFmtId="0" fontId="3" fillId="0" borderId="13" xfId="67" applyNumberFormat="1" applyFont="1" applyFill="1" applyBorder="1" applyAlignment="1" applyProtection="1">
      <alignment horizontal="center" vertical="center"/>
      <protection/>
    </xf>
    <xf numFmtId="0" fontId="3" fillId="0" borderId="11" xfId="67" applyNumberFormat="1" applyFont="1" applyFill="1" applyBorder="1" applyAlignment="1" applyProtection="1">
      <alignment horizontal="center" vertical="center"/>
      <protection/>
    </xf>
    <xf numFmtId="2" fontId="2" fillId="33" borderId="13" xfId="67" applyNumberFormat="1" applyFont="1" applyFill="1" applyBorder="1" applyAlignment="1" applyProtection="1">
      <alignment horizontal="center" vertical="center"/>
      <protection locked="0"/>
    </xf>
    <xf numFmtId="178" fontId="3" fillId="0" borderId="0" xfId="67" applyNumberFormat="1" applyFont="1" applyFill="1" applyAlignment="1">
      <alignment vertical="center"/>
      <protection/>
    </xf>
    <xf numFmtId="0" fontId="0" fillId="0" borderId="0" xfId="67" applyNumberFormat="1" applyFill="1" applyAlignment="1">
      <alignment vertical="center"/>
      <protection/>
    </xf>
    <xf numFmtId="0" fontId="2" fillId="0" borderId="11" xfId="72" applyNumberFormat="1" applyFont="1" applyFill="1" applyBorder="1" applyAlignment="1">
      <alignment horizontal="center" vertical="center" wrapText="1"/>
      <protection/>
    </xf>
    <xf numFmtId="0" fontId="2" fillId="0" borderId="13" xfId="72" applyNumberFormat="1" applyFont="1" applyFill="1" applyBorder="1" applyAlignment="1">
      <alignment horizontal="center" vertical="center"/>
      <protection/>
    </xf>
    <xf numFmtId="0" fontId="2" fillId="0" borderId="11" xfId="72" applyNumberFormat="1" applyFont="1" applyFill="1" applyBorder="1" applyAlignment="1">
      <alignment horizontal="center" vertical="center"/>
      <protection/>
    </xf>
    <xf numFmtId="2" fontId="2" fillId="0" borderId="13" xfId="72" applyNumberFormat="1" applyFont="1" applyFill="1" applyBorder="1" applyAlignment="1">
      <alignment horizontal="center" vertical="center"/>
      <protection/>
    </xf>
    <xf numFmtId="2" fontId="21" fillId="0" borderId="14" xfId="72" applyNumberFormat="1" applyFont="1" applyFill="1" applyBorder="1" applyAlignment="1">
      <alignment horizontal="center" vertical="center"/>
      <protection/>
    </xf>
    <xf numFmtId="178" fontId="21" fillId="0" borderId="18" xfId="72" applyNumberFormat="1" applyFont="1" applyFill="1" applyBorder="1" applyAlignment="1">
      <alignment horizontal="center" vertical="center"/>
      <protection/>
    </xf>
    <xf numFmtId="0" fontId="22" fillId="0" borderId="0" xfId="67" applyNumberFormat="1" applyFont="1" applyFill="1" applyAlignment="1">
      <alignment horizontal="center" vertical="center"/>
      <protection/>
    </xf>
    <xf numFmtId="0" fontId="3" fillId="0" borderId="14" xfId="72" applyNumberFormat="1" applyFont="1" applyFill="1" applyBorder="1" applyAlignment="1">
      <alignment horizontal="center" vertical="top"/>
      <protection/>
    </xf>
    <xf numFmtId="0" fontId="3" fillId="0" borderId="13" xfId="67" applyNumberFormat="1" applyFont="1" applyFill="1" applyBorder="1" applyAlignment="1" applyProtection="1">
      <alignment vertical="top"/>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 fillId="0" borderId="10" xfId="67" applyNumberFormat="1" applyFont="1" applyFill="1" applyBorder="1" applyAlignment="1">
      <alignment horizontal="center" vertical="center" wrapText="1"/>
      <protection/>
    </xf>
    <xf numFmtId="0" fontId="2" fillId="0" borderId="17" xfId="67" applyNumberFormat="1" applyFont="1" applyFill="1" applyBorder="1" applyAlignment="1">
      <alignment horizontal="center" vertical="center" wrapText="1"/>
      <protection/>
    </xf>
    <xf numFmtId="0" fontId="2" fillId="0" borderId="27" xfId="67" applyNumberFormat="1" applyFont="1" applyFill="1" applyBorder="1" applyAlignment="1">
      <alignment horizontal="center" vertical="center" wrapText="1"/>
      <protection/>
    </xf>
    <xf numFmtId="0" fontId="6" fillId="0" borderId="10" xfId="72" applyNumberFormat="1" applyFont="1" applyFill="1" applyBorder="1" applyAlignment="1">
      <alignment horizontal="center" vertical="top" wrapText="1"/>
      <protection/>
    </xf>
    <xf numFmtId="0" fontId="6" fillId="0" borderId="17" xfId="72" applyNumberFormat="1" applyFont="1" applyFill="1" applyBorder="1" applyAlignment="1">
      <alignment horizontal="center" vertical="top" wrapText="1"/>
      <protection/>
    </xf>
    <xf numFmtId="0" fontId="6" fillId="0" borderId="27" xfId="72" applyNumberFormat="1" applyFont="1" applyFill="1" applyBorder="1" applyAlignment="1">
      <alignment horizontal="center" vertical="top" wrapText="1"/>
      <protection/>
    </xf>
    <xf numFmtId="0" fontId="97" fillId="0" borderId="0" xfId="67" applyNumberFormat="1" applyFont="1" applyFill="1" applyBorder="1" applyAlignment="1">
      <alignment horizontal="right" vertical="top"/>
      <protection/>
    </xf>
    <xf numFmtId="0" fontId="5" fillId="0" borderId="0" xfId="67" applyNumberFormat="1" applyFont="1" applyFill="1" applyBorder="1" applyAlignment="1">
      <alignment horizontal="left" vertical="center" wrapText="1"/>
      <protection/>
    </xf>
    <xf numFmtId="0" fontId="86" fillId="0" borderId="0" xfId="67" applyNumberFormat="1" applyFont="1" applyFill="1" applyBorder="1" applyAlignment="1">
      <alignment horizontal="left" vertical="center" wrapText="1"/>
      <protection/>
    </xf>
    <xf numFmtId="0" fontId="86" fillId="36" borderId="0" xfId="67" applyNumberFormat="1" applyFont="1" applyFill="1" applyBorder="1" applyAlignment="1">
      <alignment horizontal="left" vertical="center" wrapText="1"/>
      <protection/>
    </xf>
    <xf numFmtId="0" fontId="75" fillId="0" borderId="26" xfId="67" applyNumberFormat="1" applyFont="1" applyFill="1" applyBorder="1" applyAlignment="1" applyProtection="1">
      <alignment horizontal="center" wrapText="1"/>
      <protection locked="0"/>
    </xf>
    <xf numFmtId="0" fontId="2" fillId="33" borderId="10" xfId="72" applyNumberFormat="1" applyFont="1" applyFill="1" applyBorder="1" applyAlignment="1" applyProtection="1">
      <alignment horizontal="left" vertical="top"/>
      <protection locked="0"/>
    </xf>
    <xf numFmtId="0" fontId="2" fillId="0" borderId="17" xfId="72" applyNumberFormat="1" applyFont="1" applyFill="1" applyBorder="1" applyAlignment="1" applyProtection="1">
      <alignment horizontal="left" vertical="top"/>
      <protection locked="0"/>
    </xf>
    <xf numFmtId="0" fontId="2" fillId="0" borderId="27" xfId="72" applyNumberFormat="1" applyFont="1" applyFill="1" applyBorder="1" applyAlignment="1" applyProtection="1">
      <alignment horizontal="left" vertical="top"/>
      <protection locked="0"/>
    </xf>
    <xf numFmtId="0" fontId="2" fillId="33" borderId="10" xfId="72" applyNumberFormat="1" applyFont="1" applyFill="1" applyBorder="1" applyAlignment="1" applyProtection="1">
      <alignment horizontal="left" vertical="top"/>
      <protection/>
    </xf>
    <xf numFmtId="0" fontId="2" fillId="0" borderId="17" xfId="72" applyNumberFormat="1" applyFont="1" applyFill="1" applyBorder="1" applyAlignment="1" applyProtection="1">
      <alignment horizontal="left" vertical="top"/>
      <protection/>
    </xf>
    <xf numFmtId="0" fontId="2" fillId="0" borderId="27" xfId="72" applyNumberFormat="1" applyFont="1" applyFill="1" applyBorder="1" applyAlignment="1" applyProtection="1">
      <alignment horizontal="left" vertical="top"/>
      <protection/>
    </xf>
    <xf numFmtId="0" fontId="10" fillId="0" borderId="0" xfId="0" applyFont="1" applyAlignment="1">
      <alignment horizontal="center" vertical="center"/>
    </xf>
    <xf numFmtId="0" fontId="12" fillId="0" borderId="10" xfId="67" applyNumberFormat="1" applyFont="1" applyFill="1" applyBorder="1" applyAlignment="1">
      <alignment horizontal="center" vertical="center" wrapText="1"/>
      <protection/>
    </xf>
    <xf numFmtId="0" fontId="3" fillId="0" borderId="11" xfId="72" applyNumberFormat="1" applyFont="1" applyFill="1" applyBorder="1" applyAlignment="1">
      <alignment horizontal="center" vertical="top"/>
      <protection/>
    </xf>
    <xf numFmtId="0" fontId="3" fillId="0" borderId="14" xfId="72" applyNumberFormat="1" applyFont="1" applyFill="1" applyBorder="1" applyAlignment="1">
      <alignment horizontal="center" vertical="top"/>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12 3" xfId="45"/>
    <cellStyle name="Comma 2 13" xfId="46"/>
    <cellStyle name="Comma 2 5" xfId="47"/>
    <cellStyle name="Comma 3" xfId="48"/>
    <cellStyle name="Comma 4" xfId="49"/>
    <cellStyle name="Currency" xfId="50"/>
    <cellStyle name="Currency [0]" xfId="51"/>
    <cellStyle name="Excel Built-in Normal 2" xfId="52"/>
    <cellStyle name="Explanatory Text" xfId="53"/>
    <cellStyle name="Followed Hyperlink" xfId="54"/>
    <cellStyle name="Good" xfId="55"/>
    <cellStyle name="Good 2" xfId="56"/>
    <cellStyle name="Heading 1" xfId="57"/>
    <cellStyle name="Heading 2" xfId="58"/>
    <cellStyle name="Heading 3" xfId="59"/>
    <cellStyle name="Heading 4" xfId="60"/>
    <cellStyle name="Hyperlink" xfId="61"/>
    <cellStyle name="Input" xfId="62"/>
    <cellStyle name="Linked Cell" xfId="63"/>
    <cellStyle name="Neutral" xfId="64"/>
    <cellStyle name="Normal 10 10" xfId="65"/>
    <cellStyle name="Normal 10 2" xfId="66"/>
    <cellStyle name="Normal 2" xfId="67"/>
    <cellStyle name="Normal 2 10" xfId="68"/>
    <cellStyle name="Normal 2 3 2" xfId="69"/>
    <cellStyle name="Normal 23 2" xfId="70"/>
    <cellStyle name="Normal 26 2" xfId="71"/>
    <cellStyle name="Normal 3" xfId="72"/>
    <cellStyle name="Normal 39" xfId="73"/>
    <cellStyle name="Normal 4" xfId="74"/>
    <cellStyle name="Normal 4 2" xfId="75"/>
    <cellStyle name="Normal_3.Equipment Schedule" xfId="76"/>
    <cellStyle name="Note" xfId="77"/>
    <cellStyle name="Output" xfId="78"/>
    <cellStyle name="Percent" xfId="79"/>
    <cellStyle name="Percent 2" xfId="80"/>
    <cellStyle name="Percent 3" xfId="81"/>
    <cellStyle name="Title" xfId="82"/>
    <cellStyle name="Total" xfId="83"/>
    <cellStyle name="Warning Text" xfId="84"/>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2038350</xdr:colOff>
      <xdr:row>0</xdr:row>
      <xdr:rowOff>247650</xdr:rowOff>
    </xdr:to>
    <xdr:grpSp>
      <xdr:nvGrpSpPr>
        <xdr:cNvPr id="1" name="Group 1"/>
        <xdr:cNvGrpSpPr>
          <a:grpSpLocks noChangeAspect="1"/>
        </xdr:cNvGrpSpPr>
      </xdr:nvGrpSpPr>
      <xdr:grpSpPr>
        <a:xfrm>
          <a:off x="0" y="0"/>
          <a:ext cx="3067050" cy="247650"/>
          <a:chOff x="10318750" y="378069"/>
          <a:chExt cx="3122405" cy="29543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D\GUWAHATI%20SMART%20CITY\Biotoilet\RETENDER-PARAG\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D\GUWAHATI%20SMART%20CITY\Biotoilet\RETENDER-PARAG\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GDD_M%20&amp;%20ACS\Extended%20Contract\Spine%20road\SPINE%20TENDER%2017-3-2020\FINAL%20TENDER%2017-03-2020\BOQ_20255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Schedule A"/>
      <sheetName val="Macros"/>
      <sheetName val="Schedule B"/>
      <sheetName val="Schedule C"/>
      <sheetName val="Schedule D"/>
    </sheetNames>
    <sheetDataSet>
      <sheetData sheetId="1">
        <row r="25">
          <cell r="BA25">
            <v>0</v>
          </cell>
        </row>
      </sheetData>
      <sheetData sheetId="3">
        <row r="68">
          <cell r="BA68">
            <v>0</v>
          </cell>
        </row>
      </sheetData>
      <sheetData sheetId="4">
        <row r="19">
          <cell r="BA19">
            <v>0</v>
          </cell>
        </row>
      </sheetData>
      <sheetData sheetId="5">
        <row r="19">
          <cell r="BA19">
            <v>0</v>
          </cell>
        </row>
        <row r="20">
          <cell r="BA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I25"/>
  <sheetViews>
    <sheetView view="pageBreakPreview" zoomScale="80" zoomScaleNormal="80" zoomScaleSheetLayoutView="80" zoomScalePageLayoutView="0" workbookViewId="0" topLeftCell="A8">
      <selection activeCell="B8" sqref="B8:BC8"/>
    </sheetView>
  </sheetViews>
  <sheetFormatPr defaultColWidth="9.140625" defaultRowHeight="15"/>
  <cols>
    <col min="1" max="1" width="15.421875" style="53" customWidth="1"/>
    <col min="2" max="2" width="47.8515625" style="53" customWidth="1"/>
    <col min="3" max="3" width="20.421875" style="53" hidden="1" customWidth="1"/>
    <col min="4" max="4" width="14.57421875" style="53" hidden="1" customWidth="1"/>
    <col min="5" max="5" width="11.28125" style="53" hidden="1"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hidden="1" customWidth="1"/>
    <col min="14" max="14" width="15.28125" style="8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5" width="9.140625" style="53" customWidth="1"/>
    <col min="236" max="238" width="0" style="53" hidden="1" customWidth="1"/>
    <col min="239" max="243" width="0" style="55" hidden="1" customWidth="1"/>
    <col min="244" max="244" width="0" style="53" hidden="1" customWidth="1"/>
    <col min="245" max="16384" width="9.140625" style="53" customWidth="1"/>
  </cols>
  <sheetData>
    <row r="1" spans="1:243" s="1" customFormat="1" ht="25.5" customHeight="1">
      <c r="A1" s="300" t="s">
        <v>74</v>
      </c>
      <c r="B1" s="300"/>
      <c r="C1" s="300"/>
      <c r="D1" s="300"/>
      <c r="E1" s="300"/>
      <c r="F1" s="300"/>
      <c r="G1" s="300"/>
      <c r="H1" s="300"/>
      <c r="I1" s="300"/>
      <c r="J1" s="300"/>
      <c r="K1" s="300"/>
      <c r="L1" s="300"/>
      <c r="O1" s="2"/>
      <c r="P1" s="2"/>
      <c r="Q1" s="3"/>
      <c r="IE1" s="3"/>
      <c r="IF1" s="3"/>
      <c r="IG1" s="3"/>
      <c r="IH1" s="3"/>
      <c r="II1" s="3"/>
    </row>
    <row r="2" spans="1:17" s="1" customFormat="1" ht="25.5" customHeight="1" hidden="1">
      <c r="A2" s="4" t="s">
        <v>3</v>
      </c>
      <c r="B2" s="4" t="s">
        <v>4</v>
      </c>
      <c r="C2" s="149" t="s">
        <v>5</v>
      </c>
      <c r="D2" s="14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598</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61.5" customHeight="1">
      <c r="A8" s="8" t="s">
        <v>49</v>
      </c>
      <c r="B8" s="305"/>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294" t="s">
        <v>11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69</v>
      </c>
      <c r="G11" s="13"/>
      <c r="H11" s="13"/>
      <c r="I11" s="13" t="s">
        <v>21</v>
      </c>
      <c r="J11" s="13" t="s">
        <v>22</v>
      </c>
      <c r="K11" s="13" t="s">
        <v>23</v>
      </c>
      <c r="L11" s="13" t="s">
        <v>24</v>
      </c>
      <c r="M11" s="16" t="s">
        <v>70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75</v>
      </c>
      <c r="BB11" s="17" t="s">
        <v>32</v>
      </c>
      <c r="BC11" s="17" t="s">
        <v>33</v>
      </c>
      <c r="IE11" s="15"/>
      <c r="IF11" s="15"/>
      <c r="IG11" s="15"/>
      <c r="IH11" s="15"/>
      <c r="II11" s="15"/>
    </row>
    <row r="12" spans="1:243" s="14" customFormat="1" ht="18.7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3</v>
      </c>
      <c r="BB12" s="18">
        <v>54</v>
      </c>
      <c r="BC12" s="18">
        <v>4</v>
      </c>
      <c r="IE12" s="15"/>
      <c r="IF12" s="15"/>
      <c r="IG12" s="15"/>
      <c r="IH12" s="15"/>
      <c r="II12" s="15"/>
    </row>
    <row r="13" spans="1:243" s="32" customFormat="1" ht="37.5" customHeight="1">
      <c r="A13" s="19">
        <v>1.01</v>
      </c>
      <c r="B13" s="31" t="s">
        <v>589</v>
      </c>
      <c r="C13" s="21" t="s">
        <v>71</v>
      </c>
      <c r="D13" s="64">
        <v>1</v>
      </c>
      <c r="E13" s="23" t="s">
        <v>38</v>
      </c>
      <c r="F13" s="65"/>
      <c r="G13" s="34"/>
      <c r="H13" s="24"/>
      <c r="I13" s="22" t="s">
        <v>39</v>
      </c>
      <c r="J13" s="25">
        <f aca="true" t="shared" si="0" ref="J13:J21">IF(I13="Less(-)",-1,1)</f>
        <v>1</v>
      </c>
      <c r="K13" s="26" t="s">
        <v>46</v>
      </c>
      <c r="L13" s="26" t="s">
        <v>7</v>
      </c>
      <c r="M13" s="150">
        <f aca="true" t="shared" si="1" ref="M13:M21">N13</f>
        <v>0</v>
      </c>
      <c r="N13" s="79">
        <f>'[4]Schedule A'!BA25</f>
        <v>0</v>
      </c>
      <c r="O13" s="79"/>
      <c r="P13" s="80"/>
      <c r="Q13" s="79"/>
      <c r="R13" s="79"/>
      <c r="S13" s="81"/>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3">
        <f>'Schedule A-Design'!BA15</f>
        <v>0</v>
      </c>
      <c r="BB13" s="83">
        <f aca="true" t="shared" si="2" ref="BB13:BB21">BA13</f>
        <v>0</v>
      </c>
      <c r="BC13" s="31" t="str">
        <f aca="true" t="shared" si="3" ref="BC13:BC21">SpellNumber(L13,BB13)</f>
        <v>INR Zero Only</v>
      </c>
      <c r="IE13" s="33">
        <v>1.01</v>
      </c>
      <c r="IF13" s="33" t="s">
        <v>40</v>
      </c>
      <c r="IG13" s="33" t="s">
        <v>36</v>
      </c>
      <c r="IH13" s="33">
        <v>123.223</v>
      </c>
      <c r="II13" s="33" t="s">
        <v>38</v>
      </c>
    </row>
    <row r="14" spans="1:243" s="32" customFormat="1" ht="37.5" customHeight="1">
      <c r="A14" s="19">
        <v>1.02</v>
      </c>
      <c r="B14" s="31" t="s">
        <v>590</v>
      </c>
      <c r="C14" s="21" t="s">
        <v>56</v>
      </c>
      <c r="D14" s="64">
        <v>1</v>
      </c>
      <c r="E14" s="23" t="s">
        <v>38</v>
      </c>
      <c r="F14" s="65"/>
      <c r="G14" s="34"/>
      <c r="H14" s="34"/>
      <c r="I14" s="22" t="s">
        <v>39</v>
      </c>
      <c r="J14" s="25">
        <f t="shared" si="0"/>
        <v>1</v>
      </c>
      <c r="K14" s="26" t="s">
        <v>46</v>
      </c>
      <c r="L14" s="26" t="s">
        <v>7</v>
      </c>
      <c r="M14" s="150">
        <f t="shared" si="1"/>
        <v>0</v>
      </c>
      <c r="N14" s="79">
        <f>'[4]Schedule B'!BA68</f>
        <v>0</v>
      </c>
      <c r="O14" s="79"/>
      <c r="P14" s="80"/>
      <c r="Q14" s="79"/>
      <c r="R14" s="79"/>
      <c r="S14" s="81"/>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3">
        <f>'Schedule B-Civil'!BA79</f>
        <v>0</v>
      </c>
      <c r="BB14" s="83">
        <f t="shared" si="2"/>
        <v>0</v>
      </c>
      <c r="BC14" s="31" t="str">
        <f t="shared" si="3"/>
        <v>INR Zero Only</v>
      </c>
      <c r="IE14" s="33">
        <v>1.02</v>
      </c>
      <c r="IF14" s="33" t="s">
        <v>41</v>
      </c>
      <c r="IG14" s="33" t="s">
        <v>72</v>
      </c>
      <c r="IH14" s="33">
        <v>213</v>
      </c>
      <c r="II14" s="33" t="s">
        <v>38</v>
      </c>
    </row>
    <row r="15" spans="1:243" s="32" customFormat="1" ht="33.75" customHeight="1">
      <c r="A15" s="19">
        <v>1.03</v>
      </c>
      <c r="B15" s="31" t="s">
        <v>591</v>
      </c>
      <c r="C15" s="21" t="s">
        <v>57</v>
      </c>
      <c r="D15" s="64">
        <v>1</v>
      </c>
      <c r="E15" s="23" t="s">
        <v>38</v>
      </c>
      <c r="F15" s="65"/>
      <c r="G15" s="34"/>
      <c r="H15" s="34"/>
      <c r="I15" s="22" t="s">
        <v>39</v>
      </c>
      <c r="J15" s="25">
        <f t="shared" si="0"/>
        <v>1</v>
      </c>
      <c r="K15" s="26" t="s">
        <v>46</v>
      </c>
      <c r="L15" s="26" t="s">
        <v>7</v>
      </c>
      <c r="M15" s="150">
        <f t="shared" si="1"/>
        <v>0</v>
      </c>
      <c r="N15" s="79">
        <f>'[4]Schedule C'!BA19</f>
        <v>0</v>
      </c>
      <c r="O15" s="79"/>
      <c r="P15" s="80"/>
      <c r="Q15" s="79"/>
      <c r="R15" s="79"/>
      <c r="S15" s="81"/>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3">
        <f>'Schedule C- Architecture'!BA238</f>
        <v>0</v>
      </c>
      <c r="BB15" s="83">
        <f t="shared" si="2"/>
        <v>0</v>
      </c>
      <c r="BC15" s="31" t="str">
        <f t="shared" si="3"/>
        <v>INR Zero Only</v>
      </c>
      <c r="IE15" s="33">
        <v>2</v>
      </c>
      <c r="IF15" s="33" t="s">
        <v>35</v>
      </c>
      <c r="IG15" s="33" t="s">
        <v>73</v>
      </c>
      <c r="IH15" s="33">
        <v>10</v>
      </c>
      <c r="II15" s="33" t="s">
        <v>38</v>
      </c>
    </row>
    <row r="16" spans="1:243" s="32" customFormat="1" ht="37.5" customHeight="1">
      <c r="A16" s="19">
        <v>1.04</v>
      </c>
      <c r="B16" s="31" t="s">
        <v>592</v>
      </c>
      <c r="C16" s="21" t="s">
        <v>42</v>
      </c>
      <c r="D16" s="64">
        <v>1</v>
      </c>
      <c r="E16" s="23" t="s">
        <v>38</v>
      </c>
      <c r="F16" s="65"/>
      <c r="G16" s="34"/>
      <c r="H16" s="34"/>
      <c r="I16" s="22" t="s">
        <v>39</v>
      </c>
      <c r="J16" s="25">
        <f t="shared" si="0"/>
        <v>1</v>
      </c>
      <c r="K16" s="26" t="s">
        <v>46</v>
      </c>
      <c r="L16" s="26" t="s">
        <v>7</v>
      </c>
      <c r="M16" s="150">
        <f t="shared" si="1"/>
        <v>0</v>
      </c>
      <c r="N16" s="79">
        <f>'[4]Schedule D'!BA19</f>
        <v>0</v>
      </c>
      <c r="O16" s="79"/>
      <c r="P16" s="80"/>
      <c r="Q16" s="79"/>
      <c r="R16" s="79"/>
      <c r="S16" s="81"/>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3">
        <f>'Schedule D- Electrical'!BA24</f>
        <v>0</v>
      </c>
      <c r="BB16" s="83">
        <f t="shared" si="2"/>
        <v>0</v>
      </c>
      <c r="BC16" s="31" t="str">
        <f t="shared" si="3"/>
        <v>INR Zero Only</v>
      </c>
      <c r="IE16" s="33">
        <v>2</v>
      </c>
      <c r="IF16" s="33" t="s">
        <v>35</v>
      </c>
      <c r="IG16" s="33" t="s">
        <v>73</v>
      </c>
      <c r="IH16" s="33">
        <v>10</v>
      </c>
      <c r="II16" s="33" t="s">
        <v>38</v>
      </c>
    </row>
    <row r="17" spans="1:243" s="32" customFormat="1" ht="37.5" customHeight="1">
      <c r="A17" s="19">
        <v>2.04</v>
      </c>
      <c r="B17" s="31" t="s">
        <v>593</v>
      </c>
      <c r="C17" s="21" t="s">
        <v>58</v>
      </c>
      <c r="D17" s="64">
        <v>2</v>
      </c>
      <c r="E17" s="23" t="s">
        <v>38</v>
      </c>
      <c r="F17" s="65"/>
      <c r="G17" s="34"/>
      <c r="H17" s="34"/>
      <c r="I17" s="22" t="s">
        <v>39</v>
      </c>
      <c r="J17" s="25">
        <f t="shared" si="0"/>
        <v>1</v>
      </c>
      <c r="K17" s="26" t="s">
        <v>46</v>
      </c>
      <c r="L17" s="26" t="s">
        <v>7</v>
      </c>
      <c r="M17" s="150">
        <f t="shared" si="1"/>
        <v>0</v>
      </c>
      <c r="N17" s="79">
        <f>'[4]Schedule D'!BA20</f>
        <v>0</v>
      </c>
      <c r="O17" s="79"/>
      <c r="P17" s="80"/>
      <c r="Q17" s="79"/>
      <c r="R17" s="79"/>
      <c r="S17" s="81"/>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3">
        <f>'Schedule E- PHE'!BA195</f>
        <v>0</v>
      </c>
      <c r="BB17" s="83">
        <f t="shared" si="2"/>
        <v>0</v>
      </c>
      <c r="BC17" s="31" t="str">
        <f t="shared" si="3"/>
        <v>INR Zero Only</v>
      </c>
      <c r="IE17" s="33"/>
      <c r="IF17" s="33"/>
      <c r="IG17" s="33"/>
      <c r="IH17" s="33"/>
      <c r="II17" s="33"/>
    </row>
    <row r="18" spans="1:243" s="32" customFormat="1" ht="37.5" customHeight="1">
      <c r="A18" s="19">
        <v>3.04</v>
      </c>
      <c r="B18" s="31" t="s">
        <v>594</v>
      </c>
      <c r="C18" s="21" t="s">
        <v>59</v>
      </c>
      <c r="D18" s="64">
        <v>3</v>
      </c>
      <c r="E18" s="23" t="s">
        <v>38</v>
      </c>
      <c r="F18" s="65"/>
      <c r="G18" s="34"/>
      <c r="H18" s="34"/>
      <c r="I18" s="22" t="s">
        <v>39</v>
      </c>
      <c r="J18" s="25">
        <f t="shared" si="0"/>
        <v>1</v>
      </c>
      <c r="K18" s="26" t="s">
        <v>46</v>
      </c>
      <c r="L18" s="26" t="s">
        <v>7</v>
      </c>
      <c r="M18" s="150">
        <f t="shared" si="1"/>
        <v>0</v>
      </c>
      <c r="N18" s="79">
        <f>'[4]Schedule D'!BA21</f>
        <v>0</v>
      </c>
      <c r="O18" s="79"/>
      <c r="P18" s="80"/>
      <c r="Q18" s="79"/>
      <c r="R18" s="79"/>
      <c r="S18" s="81"/>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3">
        <f>'Schedule F- Fire Fighting'!BA157</f>
        <v>0</v>
      </c>
      <c r="BB18" s="83">
        <f t="shared" si="2"/>
        <v>0</v>
      </c>
      <c r="BC18" s="31" t="str">
        <f t="shared" si="3"/>
        <v>INR Zero Only</v>
      </c>
      <c r="IE18" s="33"/>
      <c r="IF18" s="33"/>
      <c r="IG18" s="33"/>
      <c r="IH18" s="33"/>
      <c r="II18" s="33"/>
    </row>
    <row r="19" spans="1:243" s="32" customFormat="1" ht="37.5" customHeight="1">
      <c r="A19" s="19">
        <v>4.04</v>
      </c>
      <c r="B19" s="31" t="s">
        <v>595</v>
      </c>
      <c r="C19" s="21" t="s">
        <v>60</v>
      </c>
      <c r="D19" s="64">
        <v>4</v>
      </c>
      <c r="E19" s="23" t="s">
        <v>38</v>
      </c>
      <c r="F19" s="65"/>
      <c r="G19" s="34"/>
      <c r="H19" s="34"/>
      <c r="I19" s="22" t="s">
        <v>39</v>
      </c>
      <c r="J19" s="25">
        <f t="shared" si="0"/>
        <v>1</v>
      </c>
      <c r="K19" s="26" t="s">
        <v>46</v>
      </c>
      <c r="L19" s="26" t="s">
        <v>7</v>
      </c>
      <c r="M19" s="150">
        <f t="shared" si="1"/>
        <v>0</v>
      </c>
      <c r="N19" s="79">
        <f>'[4]Schedule D'!BA22</f>
        <v>0</v>
      </c>
      <c r="O19" s="79"/>
      <c r="P19" s="80"/>
      <c r="Q19" s="79"/>
      <c r="R19" s="79"/>
      <c r="S19" s="81"/>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f>'Schedule G-HVAC'!BA50</f>
        <v>0</v>
      </c>
      <c r="BB19" s="83">
        <f t="shared" si="2"/>
        <v>0</v>
      </c>
      <c r="BC19" s="31" t="str">
        <f t="shared" si="3"/>
        <v>INR Zero Only</v>
      </c>
      <c r="IE19" s="33"/>
      <c r="IF19" s="33"/>
      <c r="IG19" s="33"/>
      <c r="IH19" s="33"/>
      <c r="II19" s="33"/>
    </row>
    <row r="20" spans="1:243" s="32" customFormat="1" ht="37.5" customHeight="1">
      <c r="A20" s="19">
        <v>5.04</v>
      </c>
      <c r="B20" s="31" t="s">
        <v>596</v>
      </c>
      <c r="C20" s="21" t="s">
        <v>61</v>
      </c>
      <c r="D20" s="64">
        <v>5</v>
      </c>
      <c r="E20" s="23" t="s">
        <v>38</v>
      </c>
      <c r="F20" s="65"/>
      <c r="G20" s="34"/>
      <c r="H20" s="34"/>
      <c r="I20" s="22" t="s">
        <v>39</v>
      </c>
      <c r="J20" s="25">
        <f t="shared" si="0"/>
        <v>1</v>
      </c>
      <c r="K20" s="26" t="s">
        <v>46</v>
      </c>
      <c r="L20" s="26" t="s">
        <v>7</v>
      </c>
      <c r="M20" s="150">
        <f t="shared" si="1"/>
        <v>0</v>
      </c>
      <c r="N20" s="79">
        <f>'[4]Schedule D'!BA23</f>
        <v>0</v>
      </c>
      <c r="O20" s="79"/>
      <c r="P20" s="80"/>
      <c r="Q20" s="79"/>
      <c r="R20" s="79"/>
      <c r="S20" s="81"/>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3">
        <f>'Schedule H-BMS'!BA124</f>
        <v>0</v>
      </c>
      <c r="BB20" s="83">
        <f t="shared" si="2"/>
        <v>0</v>
      </c>
      <c r="BC20" s="31" t="str">
        <f t="shared" si="3"/>
        <v>INR Zero Only</v>
      </c>
      <c r="IE20" s="33"/>
      <c r="IF20" s="33"/>
      <c r="IG20" s="33"/>
      <c r="IH20" s="33"/>
      <c r="II20" s="33"/>
    </row>
    <row r="21" spans="1:243" s="32" customFormat="1" ht="37.5" customHeight="1">
      <c r="A21" s="19">
        <v>6.04</v>
      </c>
      <c r="B21" s="31" t="s">
        <v>597</v>
      </c>
      <c r="C21" s="21" t="s">
        <v>62</v>
      </c>
      <c r="D21" s="64">
        <v>6</v>
      </c>
      <c r="E21" s="23" t="s">
        <v>38</v>
      </c>
      <c r="F21" s="65"/>
      <c r="G21" s="34"/>
      <c r="H21" s="34"/>
      <c r="I21" s="22" t="s">
        <v>39</v>
      </c>
      <c r="J21" s="25">
        <f t="shared" si="0"/>
        <v>1</v>
      </c>
      <c r="K21" s="26" t="s">
        <v>46</v>
      </c>
      <c r="L21" s="26" t="s">
        <v>7</v>
      </c>
      <c r="M21" s="150">
        <f t="shared" si="1"/>
        <v>0</v>
      </c>
      <c r="N21" s="79">
        <f>'[4]Schedule D'!BA24</f>
        <v>0</v>
      </c>
      <c r="O21" s="79"/>
      <c r="P21" s="80"/>
      <c r="Q21" s="79"/>
      <c r="R21" s="79"/>
      <c r="S21" s="81"/>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3">
        <f>'Schedule I- O&amp;M'!BA19</f>
        <v>0</v>
      </c>
      <c r="BB21" s="83">
        <f t="shared" si="2"/>
        <v>0</v>
      </c>
      <c r="BC21" s="31" t="str">
        <f t="shared" si="3"/>
        <v>INR Zero Only</v>
      </c>
      <c r="IE21" s="33"/>
      <c r="IF21" s="33"/>
      <c r="IG21" s="33"/>
      <c r="IH21" s="33"/>
      <c r="II21" s="33"/>
    </row>
    <row r="22" spans="1:243" s="32" customFormat="1" ht="54.75" customHeight="1">
      <c r="A22" s="35" t="s">
        <v>44</v>
      </c>
      <c r="B22" s="36"/>
      <c r="C22" s="37"/>
      <c r="D22" s="38"/>
      <c r="E22" s="38"/>
      <c r="F22" s="38"/>
      <c r="G22" s="38"/>
      <c r="H22" s="39"/>
      <c r="I22" s="39"/>
      <c r="J22" s="39"/>
      <c r="K22" s="39"/>
      <c r="L22" s="40"/>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67">
        <f>SUM(BA13:BA21)</f>
        <v>0</v>
      </c>
      <c r="BB22" s="67">
        <f>SUM(BB13:BB21)</f>
        <v>0</v>
      </c>
      <c r="BC22" s="31" t="str">
        <f>SpellNumber($E$2,BA22)</f>
        <v>INR Zero Only</v>
      </c>
      <c r="IE22" s="33">
        <v>4</v>
      </c>
      <c r="IF22" s="33" t="s">
        <v>41</v>
      </c>
      <c r="IG22" s="33" t="s">
        <v>43</v>
      </c>
      <c r="IH22" s="33">
        <v>10</v>
      </c>
      <c r="II22" s="33" t="s">
        <v>38</v>
      </c>
    </row>
    <row r="23" spans="1:243" s="51" customFormat="1" ht="39" customHeight="1" hidden="1">
      <c r="A23" s="36" t="s">
        <v>48</v>
      </c>
      <c r="B23" s="42"/>
      <c r="C23" s="43"/>
      <c r="D23" s="44"/>
      <c r="E23" s="45" t="s">
        <v>45</v>
      </c>
      <c r="F23" s="58"/>
      <c r="G23" s="46"/>
      <c r="H23" s="47"/>
      <c r="I23" s="47"/>
      <c r="J23" s="47"/>
      <c r="K23" s="48"/>
      <c r="L23" s="49"/>
      <c r="M23" s="50"/>
      <c r="O23" s="32"/>
      <c r="P23" s="32"/>
      <c r="Q23" s="32"/>
      <c r="R23" s="32"/>
      <c r="S23" s="32"/>
      <c r="BA23" s="56">
        <f>IF(ISBLANK(F23),0,IF(E23="Excess (+)",ROUND(BA22+(BA22*F23),2),IF(E23="Less (-)",ROUND(BA22+(BA22*F23*(-1)),2),0)))</f>
        <v>0</v>
      </c>
      <c r="BB23" s="57">
        <f>ROUND(BA23,0)</f>
        <v>0</v>
      </c>
      <c r="BC23" s="31" t="str">
        <f>SpellNumber(L23,BB23)</f>
        <v> Zero Only</v>
      </c>
      <c r="IE23" s="52"/>
      <c r="IF23" s="52"/>
      <c r="IG23" s="52"/>
      <c r="IH23" s="52"/>
      <c r="II23" s="52"/>
    </row>
    <row r="24" spans="1:243" s="51" customFormat="1" ht="51" customHeight="1">
      <c r="A24" s="35" t="s">
        <v>47</v>
      </c>
      <c r="B24" s="35"/>
      <c r="C24" s="297" t="str">
        <f>SpellNumber($E$2,BA22)</f>
        <v>INR Zero Only</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9"/>
      <c r="IE24" s="52"/>
      <c r="IF24" s="52"/>
      <c r="IG24" s="52"/>
      <c r="IH24" s="52"/>
      <c r="II24" s="52"/>
    </row>
    <row r="25" spans="3:243" s="14" customFormat="1" ht="15">
      <c r="C25" s="53"/>
      <c r="D25" s="53"/>
      <c r="E25" s="53"/>
      <c r="F25" s="53"/>
      <c r="G25" s="53"/>
      <c r="H25" s="53"/>
      <c r="I25" s="53"/>
      <c r="J25" s="53"/>
      <c r="K25" s="53"/>
      <c r="L25" s="53"/>
      <c r="M25" s="53"/>
      <c r="O25" s="53"/>
      <c r="BA25" s="53"/>
      <c r="BC25" s="53"/>
      <c r="IE25" s="15"/>
      <c r="IF25" s="15"/>
      <c r="IG25" s="15"/>
      <c r="IH25" s="15"/>
      <c r="II25" s="15"/>
    </row>
  </sheetData>
  <sheetProtection password="E975" sheet="1" selectLockedCells="1"/>
  <mergeCells count="8">
    <mergeCell ref="A9:BC9"/>
    <mergeCell ref="C24:BC24"/>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L16 L17 L18 L19 L20 L13 L14 L15 L21">
      <formula1>"INR"</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21">
      <formula1>0</formula1>
      <formula2>999999999999999</formula2>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s>
  <printOptions/>
  <pageMargins left="0.7" right="0.7" top="0.75" bottom="0.75" header="0.3" footer="0.3"/>
  <pageSetup orientation="portrait" paperSize="9" scale="59" r:id="rId2"/>
  <drawing r:id="rId1"/>
</worksheet>
</file>

<file path=xl/worksheets/sheet10.xml><?xml version="1.0" encoding="utf-8"?>
<worksheet xmlns="http://schemas.openxmlformats.org/spreadsheetml/2006/main" xmlns:r="http://schemas.openxmlformats.org/officeDocument/2006/relationships">
  <sheetPr codeName="Sheet30">
    <tabColor theme="4" tint="-0.4999699890613556"/>
  </sheetPr>
  <dimension ref="A1:II176"/>
  <sheetViews>
    <sheetView showGridLines="0" zoomScale="85" zoomScaleNormal="85" zoomScaleSheetLayoutView="55" zoomScalePageLayoutView="0" workbookViewId="0" topLeftCell="A1">
      <selection activeCell="A7" sqref="A7:BC7"/>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126"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618</v>
      </c>
      <c r="B1" s="300"/>
      <c r="C1" s="300"/>
      <c r="D1" s="300"/>
      <c r="E1" s="300"/>
      <c r="F1" s="300"/>
      <c r="G1" s="300"/>
      <c r="H1" s="300"/>
      <c r="I1" s="300"/>
      <c r="J1" s="300"/>
      <c r="K1" s="300"/>
      <c r="L1" s="300"/>
      <c r="O1" s="2"/>
      <c r="P1" s="2"/>
      <c r="Q1" s="3"/>
      <c r="BA1" s="122"/>
      <c r="IE1" s="3"/>
      <c r="IF1" s="3"/>
      <c r="IG1" s="3"/>
      <c r="IH1" s="3"/>
      <c r="II1" s="3"/>
    </row>
    <row r="2" spans="1:53" s="1" customFormat="1" ht="25.5" customHeight="1" hidden="1">
      <c r="A2" s="111"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11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10">
        <v>1</v>
      </c>
      <c r="B13" s="87" t="s">
        <v>473</v>
      </c>
      <c r="C13" s="88" t="s">
        <v>34</v>
      </c>
      <c r="D13" s="89"/>
      <c r="E13" s="123"/>
      <c r="F13" s="89"/>
      <c r="G13" s="91"/>
      <c r="H13" s="91"/>
      <c r="I13" s="89"/>
      <c r="J13" s="92"/>
      <c r="K13" s="93"/>
      <c r="L13" s="93"/>
      <c r="M13" s="47"/>
      <c r="N13" s="94"/>
      <c r="O13" s="94"/>
      <c r="P13" s="29"/>
      <c r="Q13" s="94"/>
      <c r="R13" s="94"/>
      <c r="S13" s="30"/>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42"/>
      <c r="BB13" s="96"/>
      <c r="BC13" s="97"/>
      <c r="IE13" s="33">
        <v>1</v>
      </c>
      <c r="IF13" s="33" t="s">
        <v>35</v>
      </c>
      <c r="IG13" s="33" t="s">
        <v>36</v>
      </c>
      <c r="IH13" s="33">
        <v>10</v>
      </c>
      <c r="II13" s="33" t="s">
        <v>37</v>
      </c>
    </row>
    <row r="14" spans="1:243" s="32" customFormat="1" ht="30.75" customHeight="1">
      <c r="A14" s="110"/>
      <c r="B14" s="87" t="s">
        <v>586</v>
      </c>
      <c r="C14" s="88"/>
      <c r="D14" s="89"/>
      <c r="E14" s="123"/>
      <c r="F14" s="89"/>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42"/>
      <c r="BB14" s="138"/>
      <c r="BC14" s="97"/>
      <c r="IE14" s="33"/>
      <c r="IF14" s="33"/>
      <c r="IG14" s="33"/>
      <c r="IH14" s="33"/>
      <c r="II14" s="33"/>
    </row>
    <row r="15" spans="1:243" s="32" customFormat="1" ht="15">
      <c r="A15" s="72"/>
      <c r="B15" s="148" t="s">
        <v>474</v>
      </c>
      <c r="C15" s="25"/>
      <c r="D15" s="106"/>
      <c r="E15" s="108"/>
      <c r="F15" s="70" t="s">
        <v>63</v>
      </c>
      <c r="G15" s="34"/>
      <c r="H15" s="24"/>
      <c r="I15" s="22" t="s">
        <v>39</v>
      </c>
      <c r="J15" s="25">
        <f>IF(I15="Less(-)",-1,1)</f>
        <v>1</v>
      </c>
      <c r="K15" s="26" t="s">
        <v>46</v>
      </c>
      <c r="L15" s="26" t="s">
        <v>7</v>
      </c>
      <c r="M15" s="47"/>
      <c r="N15" s="60"/>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144"/>
      <c r="BB15" s="78"/>
      <c r="BC15" s="31"/>
      <c r="IE15" s="33"/>
      <c r="IF15" s="33"/>
      <c r="IG15" s="33"/>
      <c r="IH15" s="33"/>
      <c r="II15" s="33"/>
    </row>
    <row r="16" spans="1:243" s="32" customFormat="1" ht="15">
      <c r="A16" s="72">
        <v>1.01</v>
      </c>
      <c r="B16" s="147" t="s">
        <v>475</v>
      </c>
      <c r="C16" s="25"/>
      <c r="D16" s="106">
        <v>23</v>
      </c>
      <c r="E16" s="108" t="s">
        <v>38</v>
      </c>
      <c r="F16" s="70" t="s">
        <v>63</v>
      </c>
      <c r="G16" s="34"/>
      <c r="H16" s="24"/>
      <c r="I16" s="22" t="s">
        <v>39</v>
      </c>
      <c r="J16" s="25">
        <f aca="true" t="shared" si="0" ref="J16:J79">IF(I16="Less(-)",-1,1)</f>
        <v>1</v>
      </c>
      <c r="K16" s="26" t="s">
        <v>46</v>
      </c>
      <c r="L16" s="26" t="s">
        <v>7</v>
      </c>
      <c r="M16" s="66"/>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144">
        <f aca="true" t="shared" si="1" ref="BA16:BA78">total_amount_ba($B$2,$D$2,D16,F16,J16,K16,M16)</f>
        <v>0</v>
      </c>
      <c r="BB16" s="78">
        <f aca="true" t="shared" si="2" ref="BB16:BB78">BA16+SUM(N16:AZ16)</f>
        <v>0</v>
      </c>
      <c r="BC16" s="31" t="str">
        <f aca="true" t="shared" si="3" ref="BC16:BC78">SpellNumber(L16,BB16)</f>
        <v>INR Zero Only</v>
      </c>
      <c r="IE16" s="33"/>
      <c r="IF16" s="33"/>
      <c r="IG16" s="33"/>
      <c r="IH16" s="33"/>
      <c r="II16" s="33"/>
    </row>
    <row r="17" spans="1:243" s="32" customFormat="1" ht="15">
      <c r="A17" s="72">
        <v>1.02</v>
      </c>
      <c r="B17" s="147" t="s">
        <v>476</v>
      </c>
      <c r="C17" s="25"/>
      <c r="D17" s="106">
        <v>12</v>
      </c>
      <c r="E17" s="108" t="s">
        <v>38</v>
      </c>
      <c r="F17" s="70" t="s">
        <v>63</v>
      </c>
      <c r="G17" s="34"/>
      <c r="H17" s="24"/>
      <c r="I17" s="22" t="s">
        <v>39</v>
      </c>
      <c r="J17" s="25">
        <f t="shared" si="0"/>
        <v>1</v>
      </c>
      <c r="K17" s="26" t="s">
        <v>46</v>
      </c>
      <c r="L17" s="26" t="s">
        <v>7</v>
      </c>
      <c r="M17" s="66"/>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144">
        <f t="shared" si="1"/>
        <v>0</v>
      </c>
      <c r="BB17" s="78">
        <f t="shared" si="2"/>
        <v>0</v>
      </c>
      <c r="BC17" s="31" t="str">
        <f t="shared" si="3"/>
        <v>INR Zero Only</v>
      </c>
      <c r="IE17" s="33"/>
      <c r="IF17" s="33"/>
      <c r="IG17" s="33"/>
      <c r="IH17" s="33"/>
      <c r="II17" s="33"/>
    </row>
    <row r="18" spans="1:243" s="32" customFormat="1" ht="15">
      <c r="A18" s="72">
        <v>1.03</v>
      </c>
      <c r="B18" s="147" t="s">
        <v>477</v>
      </c>
      <c r="C18" s="25"/>
      <c r="D18" s="106">
        <v>2</v>
      </c>
      <c r="E18" s="108" t="s">
        <v>38</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144">
        <f t="shared" si="1"/>
        <v>0</v>
      </c>
      <c r="BB18" s="78">
        <f t="shared" si="2"/>
        <v>0</v>
      </c>
      <c r="BC18" s="31" t="str">
        <f t="shared" si="3"/>
        <v>INR Zero Only</v>
      </c>
      <c r="IE18" s="33"/>
      <c r="IF18" s="33"/>
      <c r="IG18" s="33"/>
      <c r="IH18" s="33"/>
      <c r="II18" s="33"/>
    </row>
    <row r="19" spans="1:243" s="32" customFormat="1" ht="15">
      <c r="A19" s="72">
        <v>1.04</v>
      </c>
      <c r="B19" s="147" t="s">
        <v>478</v>
      </c>
      <c r="C19" s="25"/>
      <c r="D19" s="106">
        <v>4</v>
      </c>
      <c r="E19" s="108" t="s">
        <v>38</v>
      </c>
      <c r="F19" s="70" t="s">
        <v>63</v>
      </c>
      <c r="G19" s="34"/>
      <c r="H19" s="24"/>
      <c r="I19" s="22" t="s">
        <v>39</v>
      </c>
      <c r="J19" s="25">
        <f t="shared" si="0"/>
        <v>1</v>
      </c>
      <c r="K19" s="26" t="s">
        <v>46</v>
      </c>
      <c r="L19" s="26" t="s">
        <v>7</v>
      </c>
      <c r="M19" s="66"/>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144">
        <f t="shared" si="1"/>
        <v>0</v>
      </c>
      <c r="BB19" s="78">
        <f t="shared" si="2"/>
        <v>0</v>
      </c>
      <c r="BC19" s="31" t="str">
        <f t="shared" si="3"/>
        <v>INR Zero Only</v>
      </c>
      <c r="IE19" s="33"/>
      <c r="IF19" s="33"/>
      <c r="IG19" s="33"/>
      <c r="IH19" s="33"/>
      <c r="II19" s="33"/>
    </row>
    <row r="20" spans="1:243" s="32" customFormat="1" ht="15">
      <c r="A20" s="72">
        <v>1.05</v>
      </c>
      <c r="B20" s="147" t="s">
        <v>479</v>
      </c>
      <c r="C20" s="25"/>
      <c r="D20" s="106">
        <v>4</v>
      </c>
      <c r="E20" s="108" t="s">
        <v>38</v>
      </c>
      <c r="F20" s="70" t="s">
        <v>63</v>
      </c>
      <c r="G20" s="34"/>
      <c r="H20" s="24"/>
      <c r="I20" s="22" t="s">
        <v>39</v>
      </c>
      <c r="J20" s="25">
        <f t="shared" si="0"/>
        <v>1</v>
      </c>
      <c r="K20" s="26" t="s">
        <v>46</v>
      </c>
      <c r="L20" s="26" t="s">
        <v>7</v>
      </c>
      <c r="M20" s="66"/>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144">
        <f t="shared" si="1"/>
        <v>0</v>
      </c>
      <c r="BB20" s="78">
        <f t="shared" si="2"/>
        <v>0</v>
      </c>
      <c r="BC20" s="31" t="str">
        <f t="shared" si="3"/>
        <v>INR Zero Only</v>
      </c>
      <c r="IE20" s="33"/>
      <c r="IF20" s="33"/>
      <c r="IG20" s="33"/>
      <c r="IH20" s="33"/>
      <c r="II20" s="33"/>
    </row>
    <row r="21" spans="1:243" s="32" customFormat="1" ht="15">
      <c r="A21" s="72">
        <v>1.06</v>
      </c>
      <c r="B21" s="147" t="s">
        <v>480</v>
      </c>
      <c r="C21" s="25"/>
      <c r="D21" s="106">
        <v>1</v>
      </c>
      <c r="E21" s="108" t="s">
        <v>38</v>
      </c>
      <c r="F21" s="70" t="s">
        <v>63</v>
      </c>
      <c r="G21" s="34"/>
      <c r="H21" s="24"/>
      <c r="I21" s="22" t="s">
        <v>39</v>
      </c>
      <c r="J21" s="25">
        <f t="shared" si="0"/>
        <v>1</v>
      </c>
      <c r="K21" s="26" t="s">
        <v>46</v>
      </c>
      <c r="L21" s="26" t="s">
        <v>7</v>
      </c>
      <c r="M21" s="66"/>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144">
        <f t="shared" si="1"/>
        <v>0</v>
      </c>
      <c r="BB21" s="78">
        <f t="shared" si="2"/>
        <v>0</v>
      </c>
      <c r="BC21" s="31" t="str">
        <f t="shared" si="3"/>
        <v>INR Zero Only</v>
      </c>
      <c r="IE21" s="33"/>
      <c r="IF21" s="33"/>
      <c r="IG21" s="33"/>
      <c r="IH21" s="33"/>
      <c r="II21" s="33"/>
    </row>
    <row r="22" spans="1:243" s="32" customFormat="1" ht="15">
      <c r="A22" s="72">
        <v>1.07</v>
      </c>
      <c r="B22" s="147" t="s">
        <v>481</v>
      </c>
      <c r="C22" s="25"/>
      <c r="D22" s="106">
        <v>600</v>
      </c>
      <c r="E22" s="108" t="s">
        <v>583</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144">
        <f t="shared" si="1"/>
        <v>0</v>
      </c>
      <c r="BB22" s="78">
        <f t="shared" si="2"/>
        <v>0</v>
      </c>
      <c r="BC22" s="31" t="str">
        <f t="shared" si="3"/>
        <v>INR Zero Only</v>
      </c>
      <c r="IE22" s="33"/>
      <c r="IF22" s="33"/>
      <c r="IG22" s="33"/>
      <c r="IH22" s="33"/>
      <c r="II22" s="33"/>
    </row>
    <row r="23" spans="1:243" s="32" customFormat="1" ht="15">
      <c r="A23" s="72">
        <v>1.08</v>
      </c>
      <c r="B23" s="147" t="s">
        <v>482</v>
      </c>
      <c r="C23" s="25"/>
      <c r="D23" s="106">
        <v>400</v>
      </c>
      <c r="E23" s="108" t="s">
        <v>583</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144">
        <f t="shared" si="1"/>
        <v>0</v>
      </c>
      <c r="BB23" s="78">
        <f t="shared" si="2"/>
        <v>0</v>
      </c>
      <c r="BC23" s="31" t="str">
        <f t="shared" si="3"/>
        <v>INR Zero Only</v>
      </c>
      <c r="IE23" s="33"/>
      <c r="IF23" s="33"/>
      <c r="IG23" s="33"/>
      <c r="IH23" s="33"/>
      <c r="II23" s="33"/>
    </row>
    <row r="24" spans="1:243" s="32" customFormat="1" ht="15">
      <c r="A24" s="72">
        <v>1.09</v>
      </c>
      <c r="B24" s="147" t="s">
        <v>483</v>
      </c>
      <c r="C24" s="25"/>
      <c r="D24" s="106">
        <v>4</v>
      </c>
      <c r="E24" s="108" t="s">
        <v>38</v>
      </c>
      <c r="F24" s="70" t="s">
        <v>63</v>
      </c>
      <c r="G24" s="34"/>
      <c r="H24" s="24"/>
      <c r="I24" s="22" t="s">
        <v>39</v>
      </c>
      <c r="J24" s="25">
        <f t="shared" si="0"/>
        <v>1</v>
      </c>
      <c r="K24" s="26" t="s">
        <v>46</v>
      </c>
      <c r="L24" s="26" t="s">
        <v>7</v>
      </c>
      <c r="M24" s="66"/>
      <c r="N24" s="60"/>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144">
        <f t="shared" si="1"/>
        <v>0</v>
      </c>
      <c r="BB24" s="78">
        <f t="shared" si="2"/>
        <v>0</v>
      </c>
      <c r="BC24" s="31" t="str">
        <f t="shared" si="3"/>
        <v>INR Zero Only</v>
      </c>
      <c r="IE24" s="33"/>
      <c r="IF24" s="33"/>
      <c r="IG24" s="33"/>
      <c r="IH24" s="33"/>
      <c r="II24" s="33"/>
    </row>
    <row r="25" spans="1:243" s="32" customFormat="1" ht="15">
      <c r="A25" s="72">
        <v>1.1</v>
      </c>
      <c r="B25" s="147" t="s">
        <v>484</v>
      </c>
      <c r="C25" s="25"/>
      <c r="D25" s="106">
        <v>1</v>
      </c>
      <c r="E25" s="108" t="s">
        <v>38</v>
      </c>
      <c r="F25" s="70" t="s">
        <v>63</v>
      </c>
      <c r="G25" s="34"/>
      <c r="H25" s="24"/>
      <c r="I25" s="22" t="s">
        <v>39</v>
      </c>
      <c r="J25" s="25">
        <f t="shared" si="0"/>
        <v>1</v>
      </c>
      <c r="K25" s="26" t="s">
        <v>46</v>
      </c>
      <c r="L25" s="26" t="s">
        <v>7</v>
      </c>
      <c r="M25" s="66"/>
      <c r="N25" s="60"/>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144">
        <f t="shared" si="1"/>
        <v>0</v>
      </c>
      <c r="BB25" s="78">
        <f t="shared" si="2"/>
        <v>0</v>
      </c>
      <c r="BC25" s="31" t="str">
        <f t="shared" si="3"/>
        <v>INR Zero Only</v>
      </c>
      <c r="IE25" s="33"/>
      <c r="IF25" s="33"/>
      <c r="IG25" s="33"/>
      <c r="IH25" s="33"/>
      <c r="II25" s="33"/>
    </row>
    <row r="26" spans="1:243" s="32" customFormat="1" ht="15">
      <c r="A26" s="72">
        <v>1.11</v>
      </c>
      <c r="B26" s="147" t="s">
        <v>485</v>
      </c>
      <c r="C26" s="25"/>
      <c r="D26" s="106">
        <v>2</v>
      </c>
      <c r="E26" s="108" t="s">
        <v>38</v>
      </c>
      <c r="F26" s="70" t="s">
        <v>63</v>
      </c>
      <c r="G26" s="34"/>
      <c r="H26" s="24"/>
      <c r="I26" s="22" t="s">
        <v>39</v>
      </c>
      <c r="J26" s="25">
        <f t="shared" si="0"/>
        <v>1</v>
      </c>
      <c r="K26" s="26" t="s">
        <v>46</v>
      </c>
      <c r="L26" s="26" t="s">
        <v>7</v>
      </c>
      <c r="M26" s="66"/>
      <c r="N26" s="60"/>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44">
        <f t="shared" si="1"/>
        <v>0</v>
      </c>
      <c r="BB26" s="78">
        <f t="shared" si="2"/>
        <v>0</v>
      </c>
      <c r="BC26" s="31" t="str">
        <f t="shared" si="3"/>
        <v>INR Zero Only</v>
      </c>
      <c r="IE26" s="33"/>
      <c r="IF26" s="33"/>
      <c r="IG26" s="33"/>
      <c r="IH26" s="33"/>
      <c r="II26" s="33"/>
    </row>
    <row r="27" spans="1:243" s="32" customFormat="1" ht="15">
      <c r="A27" s="72">
        <v>1.12</v>
      </c>
      <c r="B27" s="147" t="s">
        <v>486</v>
      </c>
      <c r="C27" s="25"/>
      <c r="D27" s="106">
        <v>35</v>
      </c>
      <c r="E27" s="108" t="s">
        <v>38</v>
      </c>
      <c r="F27" s="70" t="s">
        <v>63</v>
      </c>
      <c r="G27" s="34"/>
      <c r="H27" s="24"/>
      <c r="I27" s="22" t="s">
        <v>39</v>
      </c>
      <c r="J27" s="25">
        <f t="shared" si="0"/>
        <v>1</v>
      </c>
      <c r="K27" s="26" t="s">
        <v>46</v>
      </c>
      <c r="L27" s="26" t="s">
        <v>7</v>
      </c>
      <c r="M27" s="66"/>
      <c r="N27" s="60"/>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44">
        <f t="shared" si="1"/>
        <v>0</v>
      </c>
      <c r="BB27" s="78">
        <f t="shared" si="2"/>
        <v>0</v>
      </c>
      <c r="BC27" s="31" t="str">
        <f t="shared" si="3"/>
        <v>INR Zero Only</v>
      </c>
      <c r="IE27" s="33"/>
      <c r="IF27" s="33"/>
      <c r="IG27" s="33"/>
      <c r="IH27" s="33"/>
      <c r="II27" s="33"/>
    </row>
    <row r="28" spans="1:243" s="32" customFormat="1" ht="15">
      <c r="A28" s="72">
        <v>1.13</v>
      </c>
      <c r="B28" s="147" t="s">
        <v>487</v>
      </c>
      <c r="C28" s="25"/>
      <c r="D28" s="106">
        <v>35</v>
      </c>
      <c r="E28" s="108" t="s">
        <v>38</v>
      </c>
      <c r="F28" s="70" t="s">
        <v>63</v>
      </c>
      <c r="G28" s="34"/>
      <c r="H28" s="24"/>
      <c r="I28" s="22" t="s">
        <v>39</v>
      </c>
      <c r="J28" s="25">
        <f t="shared" si="0"/>
        <v>1</v>
      </c>
      <c r="K28" s="26" t="s">
        <v>46</v>
      </c>
      <c r="L28" s="26" t="s">
        <v>7</v>
      </c>
      <c r="M28" s="66"/>
      <c r="N28" s="60"/>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44">
        <f t="shared" si="1"/>
        <v>0</v>
      </c>
      <c r="BB28" s="78">
        <f t="shared" si="2"/>
        <v>0</v>
      </c>
      <c r="BC28" s="31" t="str">
        <f t="shared" si="3"/>
        <v>INR Zero Only</v>
      </c>
      <c r="IE28" s="33"/>
      <c r="IF28" s="33"/>
      <c r="IG28" s="33"/>
      <c r="IH28" s="33"/>
      <c r="II28" s="33"/>
    </row>
    <row r="29" spans="1:243" s="32" customFormat="1" ht="15">
      <c r="A29" s="72">
        <v>1.14</v>
      </c>
      <c r="B29" s="147" t="s">
        <v>488</v>
      </c>
      <c r="C29" s="25"/>
      <c r="D29" s="106">
        <v>600</v>
      </c>
      <c r="E29" s="108" t="s">
        <v>583</v>
      </c>
      <c r="F29" s="70" t="s">
        <v>63</v>
      </c>
      <c r="G29" s="34"/>
      <c r="H29" s="24"/>
      <c r="I29" s="22" t="s">
        <v>39</v>
      </c>
      <c r="J29" s="25">
        <f t="shared" si="0"/>
        <v>1</v>
      </c>
      <c r="K29" s="26" t="s">
        <v>46</v>
      </c>
      <c r="L29" s="26" t="s">
        <v>7</v>
      </c>
      <c r="M29" s="66"/>
      <c r="N29" s="60"/>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44">
        <f t="shared" si="1"/>
        <v>0</v>
      </c>
      <c r="BB29" s="78">
        <f t="shared" si="2"/>
        <v>0</v>
      </c>
      <c r="BC29" s="31" t="str">
        <f t="shared" si="3"/>
        <v>INR Zero Only</v>
      </c>
      <c r="IE29" s="33"/>
      <c r="IF29" s="33"/>
      <c r="IG29" s="33"/>
      <c r="IH29" s="33"/>
      <c r="II29" s="33"/>
    </row>
    <row r="30" spans="1:243" s="32" customFormat="1" ht="15">
      <c r="A30" s="72"/>
      <c r="B30" s="148" t="s">
        <v>489</v>
      </c>
      <c r="C30" s="25"/>
      <c r="D30" s="106"/>
      <c r="E30" s="108"/>
      <c r="F30" s="70" t="s">
        <v>63</v>
      </c>
      <c r="G30" s="34"/>
      <c r="H30" s="24"/>
      <c r="I30" s="22" t="s">
        <v>39</v>
      </c>
      <c r="J30" s="25">
        <f t="shared" si="0"/>
        <v>1</v>
      </c>
      <c r="K30" s="26" t="s">
        <v>46</v>
      </c>
      <c r="L30" s="26" t="s">
        <v>7</v>
      </c>
      <c r="M30" s="47"/>
      <c r="N30" s="60"/>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44"/>
      <c r="BB30" s="78"/>
      <c r="BC30" s="31"/>
      <c r="IE30" s="33"/>
      <c r="IF30" s="33"/>
      <c r="IG30" s="33"/>
      <c r="IH30" s="33"/>
      <c r="II30" s="33"/>
    </row>
    <row r="31" spans="1:243" s="32" customFormat="1" ht="15">
      <c r="A31" s="72">
        <v>1.15</v>
      </c>
      <c r="B31" s="147" t="s">
        <v>490</v>
      </c>
      <c r="C31" s="25"/>
      <c r="D31" s="106">
        <v>1</v>
      </c>
      <c r="E31" s="108" t="s">
        <v>211</v>
      </c>
      <c r="F31" s="70" t="s">
        <v>63</v>
      </c>
      <c r="G31" s="34"/>
      <c r="H31" s="24"/>
      <c r="I31" s="22" t="s">
        <v>39</v>
      </c>
      <c r="J31" s="25">
        <f t="shared" si="0"/>
        <v>1</v>
      </c>
      <c r="K31" s="26" t="s">
        <v>46</v>
      </c>
      <c r="L31" s="26" t="s">
        <v>7</v>
      </c>
      <c r="M31" s="66"/>
      <c r="N31" s="60"/>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44">
        <f t="shared" si="1"/>
        <v>0</v>
      </c>
      <c r="BB31" s="78">
        <f t="shared" si="2"/>
        <v>0</v>
      </c>
      <c r="BC31" s="31" t="str">
        <f t="shared" si="3"/>
        <v>INR Zero Only</v>
      </c>
      <c r="IE31" s="33"/>
      <c r="IF31" s="33"/>
      <c r="IG31" s="33"/>
      <c r="IH31" s="33"/>
      <c r="II31" s="33"/>
    </row>
    <row r="32" spans="1:243" s="32" customFormat="1" ht="15">
      <c r="A32" s="72">
        <v>1.16</v>
      </c>
      <c r="B32" s="147" t="s">
        <v>491</v>
      </c>
      <c r="C32" s="25"/>
      <c r="D32" s="106">
        <v>34</v>
      </c>
      <c r="E32" s="108" t="s">
        <v>211</v>
      </c>
      <c r="F32" s="70" t="s">
        <v>63</v>
      </c>
      <c r="G32" s="34"/>
      <c r="H32" s="24"/>
      <c r="I32" s="22" t="s">
        <v>39</v>
      </c>
      <c r="J32" s="25">
        <f t="shared" si="0"/>
        <v>1</v>
      </c>
      <c r="K32" s="26" t="s">
        <v>46</v>
      </c>
      <c r="L32" s="26" t="s">
        <v>7</v>
      </c>
      <c r="M32" s="66"/>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44">
        <f t="shared" si="1"/>
        <v>0</v>
      </c>
      <c r="BB32" s="78">
        <f t="shared" si="2"/>
        <v>0</v>
      </c>
      <c r="BC32" s="31" t="str">
        <f t="shared" si="3"/>
        <v>INR Zero Only</v>
      </c>
      <c r="IE32" s="33"/>
      <c r="IF32" s="33"/>
      <c r="IG32" s="33"/>
      <c r="IH32" s="33"/>
      <c r="II32" s="33"/>
    </row>
    <row r="33" spans="1:243" s="32" customFormat="1" ht="15">
      <c r="A33" s="72">
        <v>1.17</v>
      </c>
      <c r="B33" s="147" t="s">
        <v>492</v>
      </c>
      <c r="C33" s="25"/>
      <c r="D33" s="106">
        <v>6</v>
      </c>
      <c r="E33" s="108" t="s">
        <v>211</v>
      </c>
      <c r="F33" s="70" t="s">
        <v>63</v>
      </c>
      <c r="G33" s="34"/>
      <c r="H33" s="24"/>
      <c r="I33" s="22" t="s">
        <v>39</v>
      </c>
      <c r="J33" s="25">
        <f t="shared" si="0"/>
        <v>1</v>
      </c>
      <c r="K33" s="26" t="s">
        <v>46</v>
      </c>
      <c r="L33" s="26" t="s">
        <v>7</v>
      </c>
      <c r="M33" s="66"/>
      <c r="N33" s="60"/>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44">
        <f t="shared" si="1"/>
        <v>0</v>
      </c>
      <c r="BB33" s="78">
        <f t="shared" si="2"/>
        <v>0</v>
      </c>
      <c r="BC33" s="31" t="str">
        <f t="shared" si="3"/>
        <v>INR Zero Only</v>
      </c>
      <c r="IE33" s="33"/>
      <c r="IF33" s="33"/>
      <c r="IG33" s="33"/>
      <c r="IH33" s="33"/>
      <c r="II33" s="33"/>
    </row>
    <row r="34" spans="1:243" s="32" customFormat="1" ht="15">
      <c r="A34" s="72">
        <v>1.18</v>
      </c>
      <c r="B34" s="147" t="s">
        <v>493</v>
      </c>
      <c r="C34" s="25"/>
      <c r="D34" s="106">
        <v>6</v>
      </c>
      <c r="E34" s="108" t="s">
        <v>211</v>
      </c>
      <c r="F34" s="70" t="s">
        <v>63</v>
      </c>
      <c r="G34" s="34"/>
      <c r="H34" s="24"/>
      <c r="I34" s="22" t="s">
        <v>39</v>
      </c>
      <c r="J34" s="25">
        <f t="shared" si="0"/>
        <v>1</v>
      </c>
      <c r="K34" s="26" t="s">
        <v>46</v>
      </c>
      <c r="L34" s="26" t="s">
        <v>7</v>
      </c>
      <c r="M34" s="66"/>
      <c r="N34" s="60"/>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44">
        <f t="shared" si="1"/>
        <v>0</v>
      </c>
      <c r="BB34" s="78">
        <f t="shared" si="2"/>
        <v>0</v>
      </c>
      <c r="BC34" s="31" t="str">
        <f t="shared" si="3"/>
        <v>INR Zero Only</v>
      </c>
      <c r="IE34" s="33"/>
      <c r="IF34" s="33"/>
      <c r="IG34" s="33"/>
      <c r="IH34" s="33"/>
      <c r="II34" s="33"/>
    </row>
    <row r="35" spans="1:243" s="32" customFormat="1" ht="15">
      <c r="A35" s="72">
        <v>1.19</v>
      </c>
      <c r="B35" s="147" t="s">
        <v>494</v>
      </c>
      <c r="C35" s="25"/>
      <c r="D35" s="106">
        <v>2</v>
      </c>
      <c r="E35" s="108" t="s">
        <v>211</v>
      </c>
      <c r="F35" s="70" t="s">
        <v>63</v>
      </c>
      <c r="G35" s="34"/>
      <c r="H35" s="24"/>
      <c r="I35" s="22" t="s">
        <v>39</v>
      </c>
      <c r="J35" s="25">
        <f t="shared" si="0"/>
        <v>1</v>
      </c>
      <c r="K35" s="26" t="s">
        <v>46</v>
      </c>
      <c r="L35" s="26" t="s">
        <v>7</v>
      </c>
      <c r="M35" s="66"/>
      <c r="N35" s="60"/>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44">
        <f t="shared" si="1"/>
        <v>0</v>
      </c>
      <c r="BB35" s="78">
        <f t="shared" si="2"/>
        <v>0</v>
      </c>
      <c r="BC35" s="31" t="str">
        <f t="shared" si="3"/>
        <v>INR Zero Only</v>
      </c>
      <c r="IE35" s="33"/>
      <c r="IF35" s="33"/>
      <c r="IG35" s="33"/>
      <c r="IH35" s="33"/>
      <c r="II35" s="33"/>
    </row>
    <row r="36" spans="1:243" s="32" customFormat="1" ht="15">
      <c r="A36" s="72">
        <v>1.2</v>
      </c>
      <c r="B36" s="147" t="s">
        <v>495</v>
      </c>
      <c r="C36" s="25"/>
      <c r="D36" s="106">
        <v>2</v>
      </c>
      <c r="E36" s="108" t="s">
        <v>211</v>
      </c>
      <c r="F36" s="70" t="s">
        <v>63</v>
      </c>
      <c r="G36" s="34"/>
      <c r="H36" s="24"/>
      <c r="I36" s="22" t="s">
        <v>39</v>
      </c>
      <c r="J36" s="25">
        <f t="shared" si="0"/>
        <v>1</v>
      </c>
      <c r="K36" s="26" t="s">
        <v>46</v>
      </c>
      <c r="L36" s="26" t="s">
        <v>7</v>
      </c>
      <c r="M36" s="66"/>
      <c r="N36" s="60"/>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144">
        <f t="shared" si="1"/>
        <v>0</v>
      </c>
      <c r="BB36" s="78">
        <f t="shared" si="2"/>
        <v>0</v>
      </c>
      <c r="BC36" s="31" t="str">
        <f t="shared" si="3"/>
        <v>INR Zero Only</v>
      </c>
      <c r="IE36" s="33"/>
      <c r="IF36" s="33"/>
      <c r="IG36" s="33"/>
      <c r="IH36" s="33"/>
      <c r="II36" s="33"/>
    </row>
    <row r="37" spans="1:243" s="32" customFormat="1" ht="15">
      <c r="A37" s="72">
        <v>1.21</v>
      </c>
      <c r="B37" s="147" t="s">
        <v>496</v>
      </c>
      <c r="C37" s="25"/>
      <c r="D37" s="106">
        <v>1</v>
      </c>
      <c r="E37" s="108" t="s">
        <v>211</v>
      </c>
      <c r="F37" s="70" t="s">
        <v>63</v>
      </c>
      <c r="G37" s="34"/>
      <c r="H37" s="24"/>
      <c r="I37" s="22" t="s">
        <v>39</v>
      </c>
      <c r="J37" s="25">
        <f t="shared" si="0"/>
        <v>1</v>
      </c>
      <c r="K37" s="26" t="s">
        <v>46</v>
      </c>
      <c r="L37" s="26" t="s">
        <v>7</v>
      </c>
      <c r="M37" s="66"/>
      <c r="N37" s="60"/>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144">
        <f t="shared" si="1"/>
        <v>0</v>
      </c>
      <c r="BB37" s="78">
        <f t="shared" si="2"/>
        <v>0</v>
      </c>
      <c r="BC37" s="31" t="str">
        <f t="shared" si="3"/>
        <v>INR Zero Only</v>
      </c>
      <c r="IE37" s="33"/>
      <c r="IF37" s="33"/>
      <c r="IG37" s="33"/>
      <c r="IH37" s="33"/>
      <c r="II37" s="33"/>
    </row>
    <row r="38" spans="1:243" s="32" customFormat="1" ht="15">
      <c r="A38" s="72">
        <v>1.22</v>
      </c>
      <c r="B38" s="147" t="s">
        <v>497</v>
      </c>
      <c r="C38" s="25"/>
      <c r="D38" s="106">
        <v>1</v>
      </c>
      <c r="E38" s="108" t="s">
        <v>211</v>
      </c>
      <c r="F38" s="70" t="s">
        <v>63</v>
      </c>
      <c r="G38" s="34"/>
      <c r="H38" s="24"/>
      <c r="I38" s="22" t="s">
        <v>39</v>
      </c>
      <c r="J38" s="25">
        <f t="shared" si="0"/>
        <v>1</v>
      </c>
      <c r="K38" s="26" t="s">
        <v>46</v>
      </c>
      <c r="L38" s="26" t="s">
        <v>7</v>
      </c>
      <c r="M38" s="66"/>
      <c r="N38" s="60"/>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144">
        <f t="shared" si="1"/>
        <v>0</v>
      </c>
      <c r="BB38" s="78">
        <f t="shared" si="2"/>
        <v>0</v>
      </c>
      <c r="BC38" s="31" t="str">
        <f t="shared" si="3"/>
        <v>INR Zero Only</v>
      </c>
      <c r="IE38" s="33"/>
      <c r="IF38" s="33"/>
      <c r="IG38" s="33"/>
      <c r="IH38" s="33"/>
      <c r="II38" s="33"/>
    </row>
    <row r="39" spans="1:243" s="32" customFormat="1" ht="15">
      <c r="A39" s="72">
        <v>1.23</v>
      </c>
      <c r="B39" s="147" t="s">
        <v>498</v>
      </c>
      <c r="C39" s="25"/>
      <c r="D39" s="106">
        <v>600</v>
      </c>
      <c r="E39" s="108" t="s">
        <v>135</v>
      </c>
      <c r="F39" s="70" t="s">
        <v>63</v>
      </c>
      <c r="G39" s="34"/>
      <c r="H39" s="24"/>
      <c r="I39" s="22" t="s">
        <v>39</v>
      </c>
      <c r="J39" s="25">
        <f t="shared" si="0"/>
        <v>1</v>
      </c>
      <c r="K39" s="26" t="s">
        <v>46</v>
      </c>
      <c r="L39" s="26" t="s">
        <v>7</v>
      </c>
      <c r="M39" s="66"/>
      <c r="N39" s="60"/>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144">
        <f t="shared" si="1"/>
        <v>0</v>
      </c>
      <c r="BB39" s="78">
        <f t="shared" si="2"/>
        <v>0</v>
      </c>
      <c r="BC39" s="31" t="str">
        <f t="shared" si="3"/>
        <v>INR Zero Only</v>
      </c>
      <c r="IE39" s="33"/>
      <c r="IF39" s="33"/>
      <c r="IG39" s="33"/>
      <c r="IH39" s="33"/>
      <c r="II39" s="33"/>
    </row>
    <row r="40" spans="1:243" s="32" customFormat="1" ht="15">
      <c r="A40" s="72">
        <v>1.24</v>
      </c>
      <c r="B40" s="147" t="s">
        <v>499</v>
      </c>
      <c r="C40" s="25"/>
      <c r="D40" s="106">
        <v>40</v>
      </c>
      <c r="E40" s="108" t="s">
        <v>38</v>
      </c>
      <c r="F40" s="70" t="s">
        <v>63</v>
      </c>
      <c r="G40" s="34"/>
      <c r="H40" s="24"/>
      <c r="I40" s="22" t="s">
        <v>39</v>
      </c>
      <c r="J40" s="25">
        <f t="shared" si="0"/>
        <v>1</v>
      </c>
      <c r="K40" s="26" t="s">
        <v>46</v>
      </c>
      <c r="L40" s="26" t="s">
        <v>7</v>
      </c>
      <c r="M40" s="66"/>
      <c r="N40" s="60"/>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44">
        <f t="shared" si="1"/>
        <v>0</v>
      </c>
      <c r="BB40" s="78">
        <f t="shared" si="2"/>
        <v>0</v>
      </c>
      <c r="BC40" s="31" t="str">
        <f t="shared" si="3"/>
        <v>INR Zero Only</v>
      </c>
      <c r="IE40" s="33"/>
      <c r="IF40" s="33"/>
      <c r="IG40" s="33"/>
      <c r="IH40" s="33"/>
      <c r="II40" s="33"/>
    </row>
    <row r="41" spans="1:243" s="32" customFormat="1" ht="15">
      <c r="A41" s="72">
        <v>1.25</v>
      </c>
      <c r="B41" s="147" t="s">
        <v>500</v>
      </c>
      <c r="C41" s="25"/>
      <c r="D41" s="106">
        <v>1</v>
      </c>
      <c r="E41" s="108" t="s">
        <v>38</v>
      </c>
      <c r="F41" s="70" t="s">
        <v>63</v>
      </c>
      <c r="G41" s="34"/>
      <c r="H41" s="24"/>
      <c r="I41" s="22" t="s">
        <v>39</v>
      </c>
      <c r="J41" s="25">
        <f t="shared" si="0"/>
        <v>1</v>
      </c>
      <c r="K41" s="26" t="s">
        <v>46</v>
      </c>
      <c r="L41" s="26" t="s">
        <v>7</v>
      </c>
      <c r="M41" s="66"/>
      <c r="N41" s="60"/>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44">
        <f t="shared" si="1"/>
        <v>0</v>
      </c>
      <c r="BB41" s="78">
        <f t="shared" si="2"/>
        <v>0</v>
      </c>
      <c r="BC41" s="31" t="str">
        <f t="shared" si="3"/>
        <v>INR Zero Only</v>
      </c>
      <c r="IE41" s="33"/>
      <c r="IF41" s="33"/>
      <c r="IG41" s="33"/>
      <c r="IH41" s="33"/>
      <c r="II41" s="33"/>
    </row>
    <row r="42" spans="1:243" s="32" customFormat="1" ht="15">
      <c r="A42" s="72"/>
      <c r="B42" s="148" t="s">
        <v>501</v>
      </c>
      <c r="C42" s="25"/>
      <c r="D42" s="106"/>
      <c r="E42" s="108"/>
      <c r="F42" s="70" t="s">
        <v>63</v>
      </c>
      <c r="G42" s="34"/>
      <c r="H42" s="24"/>
      <c r="I42" s="22" t="s">
        <v>39</v>
      </c>
      <c r="J42" s="25">
        <f t="shared" si="0"/>
        <v>1</v>
      </c>
      <c r="K42" s="26" t="s">
        <v>46</v>
      </c>
      <c r="L42" s="26" t="s">
        <v>7</v>
      </c>
      <c r="M42" s="47"/>
      <c r="N42" s="60"/>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144"/>
      <c r="BB42" s="78"/>
      <c r="BC42" s="31"/>
      <c r="IE42" s="33"/>
      <c r="IF42" s="33"/>
      <c r="IG42" s="33"/>
      <c r="IH42" s="33"/>
      <c r="II42" s="33"/>
    </row>
    <row r="43" spans="1:243" s="32" customFormat="1" ht="15">
      <c r="A43" s="72">
        <v>1.26</v>
      </c>
      <c r="B43" s="147" t="s">
        <v>502</v>
      </c>
      <c r="C43" s="25"/>
      <c r="D43" s="106">
        <v>1</v>
      </c>
      <c r="E43" s="108" t="s">
        <v>38</v>
      </c>
      <c r="F43" s="70" t="s">
        <v>63</v>
      </c>
      <c r="G43" s="34"/>
      <c r="H43" s="24"/>
      <c r="I43" s="22" t="s">
        <v>39</v>
      </c>
      <c r="J43" s="25">
        <f t="shared" si="0"/>
        <v>1</v>
      </c>
      <c r="K43" s="26" t="s">
        <v>46</v>
      </c>
      <c r="L43" s="26" t="s">
        <v>7</v>
      </c>
      <c r="M43" s="66"/>
      <c r="N43" s="60"/>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44">
        <f t="shared" si="1"/>
        <v>0</v>
      </c>
      <c r="BB43" s="78">
        <f t="shared" si="2"/>
        <v>0</v>
      </c>
      <c r="BC43" s="31" t="str">
        <f t="shared" si="3"/>
        <v>INR Zero Only</v>
      </c>
      <c r="IE43" s="33"/>
      <c r="IF43" s="33"/>
      <c r="IG43" s="33"/>
      <c r="IH43" s="33"/>
      <c r="II43" s="33"/>
    </row>
    <row r="44" spans="1:243" s="32" customFormat="1" ht="15">
      <c r="A44" s="72">
        <v>1.27</v>
      </c>
      <c r="B44" s="147" t="s">
        <v>503</v>
      </c>
      <c r="C44" s="25"/>
      <c r="D44" s="106">
        <v>1</v>
      </c>
      <c r="E44" s="108" t="s">
        <v>584</v>
      </c>
      <c r="F44" s="70" t="s">
        <v>63</v>
      </c>
      <c r="G44" s="34"/>
      <c r="H44" s="24"/>
      <c r="I44" s="22" t="s">
        <v>39</v>
      </c>
      <c r="J44" s="25">
        <f t="shared" si="0"/>
        <v>1</v>
      </c>
      <c r="K44" s="26" t="s">
        <v>46</v>
      </c>
      <c r="L44" s="26" t="s">
        <v>7</v>
      </c>
      <c r="M44" s="66"/>
      <c r="N44" s="60"/>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44">
        <f t="shared" si="1"/>
        <v>0</v>
      </c>
      <c r="BB44" s="78">
        <f t="shared" si="2"/>
        <v>0</v>
      </c>
      <c r="BC44" s="31" t="str">
        <f t="shared" si="3"/>
        <v>INR Zero Only</v>
      </c>
      <c r="IE44" s="33"/>
      <c r="IF44" s="33"/>
      <c r="IG44" s="33"/>
      <c r="IH44" s="33"/>
      <c r="II44" s="33"/>
    </row>
    <row r="45" spans="1:243" s="32" customFormat="1" ht="15">
      <c r="A45" s="72">
        <v>1.28</v>
      </c>
      <c r="B45" s="147" t="s">
        <v>504</v>
      </c>
      <c r="C45" s="25"/>
      <c r="D45" s="106">
        <v>1</v>
      </c>
      <c r="E45" s="108" t="s">
        <v>38</v>
      </c>
      <c r="F45" s="70" t="s">
        <v>63</v>
      </c>
      <c r="G45" s="34"/>
      <c r="H45" s="24"/>
      <c r="I45" s="22" t="s">
        <v>39</v>
      </c>
      <c r="J45" s="25">
        <f t="shared" si="0"/>
        <v>1</v>
      </c>
      <c r="K45" s="26" t="s">
        <v>46</v>
      </c>
      <c r="L45" s="26" t="s">
        <v>7</v>
      </c>
      <c r="M45" s="66"/>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44">
        <f t="shared" si="1"/>
        <v>0</v>
      </c>
      <c r="BB45" s="78">
        <f t="shared" si="2"/>
        <v>0</v>
      </c>
      <c r="BC45" s="31" t="str">
        <f t="shared" si="3"/>
        <v>INR Zero Only</v>
      </c>
      <c r="IE45" s="33"/>
      <c r="IF45" s="33"/>
      <c r="IG45" s="33"/>
      <c r="IH45" s="33"/>
      <c r="II45" s="33"/>
    </row>
    <row r="46" spans="1:243" s="32" customFormat="1" ht="15">
      <c r="A46" s="72">
        <v>1.29</v>
      </c>
      <c r="B46" s="147" t="s">
        <v>505</v>
      </c>
      <c r="C46" s="25"/>
      <c r="D46" s="106">
        <v>1</v>
      </c>
      <c r="E46" s="108" t="s">
        <v>38</v>
      </c>
      <c r="F46" s="70" t="s">
        <v>63</v>
      </c>
      <c r="G46" s="34"/>
      <c r="H46" s="24"/>
      <c r="I46" s="22" t="s">
        <v>39</v>
      </c>
      <c r="J46" s="25">
        <f t="shared" si="0"/>
        <v>1</v>
      </c>
      <c r="K46" s="26" t="s">
        <v>46</v>
      </c>
      <c r="L46" s="26" t="s">
        <v>7</v>
      </c>
      <c r="M46" s="66"/>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44">
        <f t="shared" si="1"/>
        <v>0</v>
      </c>
      <c r="BB46" s="78">
        <f t="shared" si="2"/>
        <v>0</v>
      </c>
      <c r="BC46" s="31" t="str">
        <f t="shared" si="3"/>
        <v>INR Zero Only</v>
      </c>
      <c r="IE46" s="33"/>
      <c r="IF46" s="33"/>
      <c r="IG46" s="33"/>
      <c r="IH46" s="33"/>
      <c r="II46" s="33"/>
    </row>
    <row r="47" spans="1:243" s="32" customFormat="1" ht="15">
      <c r="A47" s="72">
        <v>1.3</v>
      </c>
      <c r="B47" s="147" t="s">
        <v>506</v>
      </c>
      <c r="C47" s="25"/>
      <c r="D47" s="106">
        <v>17</v>
      </c>
      <c r="E47" s="108" t="s">
        <v>38</v>
      </c>
      <c r="F47" s="70" t="s">
        <v>63</v>
      </c>
      <c r="G47" s="34"/>
      <c r="H47" s="24"/>
      <c r="I47" s="22" t="s">
        <v>39</v>
      </c>
      <c r="J47" s="25">
        <f t="shared" si="0"/>
        <v>1</v>
      </c>
      <c r="K47" s="26" t="s">
        <v>46</v>
      </c>
      <c r="L47" s="26" t="s">
        <v>7</v>
      </c>
      <c r="M47" s="66"/>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44">
        <f t="shared" si="1"/>
        <v>0</v>
      </c>
      <c r="BB47" s="78">
        <f t="shared" si="2"/>
        <v>0</v>
      </c>
      <c r="BC47" s="31" t="str">
        <f t="shared" si="3"/>
        <v>INR Zero Only</v>
      </c>
      <c r="IE47" s="33"/>
      <c r="IF47" s="33"/>
      <c r="IG47" s="33"/>
      <c r="IH47" s="33"/>
      <c r="II47" s="33"/>
    </row>
    <row r="48" spans="1:243" s="32" customFormat="1" ht="15">
      <c r="A48" s="72">
        <v>1.31</v>
      </c>
      <c r="B48" s="147" t="s">
        <v>507</v>
      </c>
      <c r="C48" s="25"/>
      <c r="D48" s="106">
        <v>4</v>
      </c>
      <c r="E48" s="108" t="s">
        <v>38</v>
      </c>
      <c r="F48" s="70" t="s">
        <v>63</v>
      </c>
      <c r="G48" s="34"/>
      <c r="H48" s="24"/>
      <c r="I48" s="22" t="s">
        <v>39</v>
      </c>
      <c r="J48" s="25">
        <f t="shared" si="0"/>
        <v>1</v>
      </c>
      <c r="K48" s="26" t="s">
        <v>46</v>
      </c>
      <c r="L48" s="26" t="s">
        <v>7</v>
      </c>
      <c r="M48" s="66"/>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44">
        <f t="shared" si="1"/>
        <v>0</v>
      </c>
      <c r="BB48" s="78">
        <f t="shared" si="2"/>
        <v>0</v>
      </c>
      <c r="BC48" s="31" t="str">
        <f t="shared" si="3"/>
        <v>INR Zero Only</v>
      </c>
      <c r="IE48" s="33"/>
      <c r="IF48" s="33"/>
      <c r="IG48" s="33"/>
      <c r="IH48" s="33"/>
      <c r="II48" s="33"/>
    </row>
    <row r="49" spans="1:243" s="32" customFormat="1" ht="15">
      <c r="A49" s="72">
        <v>1.32</v>
      </c>
      <c r="B49" s="147" t="s">
        <v>508</v>
      </c>
      <c r="C49" s="25"/>
      <c r="D49" s="106">
        <v>1</v>
      </c>
      <c r="E49" s="108" t="s">
        <v>38</v>
      </c>
      <c r="F49" s="70" t="s">
        <v>63</v>
      </c>
      <c r="G49" s="34"/>
      <c r="H49" s="24"/>
      <c r="I49" s="22" t="s">
        <v>39</v>
      </c>
      <c r="J49" s="25">
        <f t="shared" si="0"/>
        <v>1</v>
      </c>
      <c r="K49" s="26" t="s">
        <v>46</v>
      </c>
      <c r="L49" s="26" t="s">
        <v>7</v>
      </c>
      <c r="M49" s="66"/>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44">
        <f t="shared" si="1"/>
        <v>0</v>
      </c>
      <c r="BB49" s="78">
        <f t="shared" si="2"/>
        <v>0</v>
      </c>
      <c r="BC49" s="31" t="str">
        <f t="shared" si="3"/>
        <v>INR Zero Only</v>
      </c>
      <c r="IE49" s="33"/>
      <c r="IF49" s="33"/>
      <c r="IG49" s="33"/>
      <c r="IH49" s="33"/>
      <c r="II49" s="33"/>
    </row>
    <row r="50" spans="1:243" s="32" customFormat="1" ht="15">
      <c r="A50" s="72">
        <v>1.33</v>
      </c>
      <c r="B50" s="147" t="s">
        <v>509</v>
      </c>
      <c r="C50" s="25"/>
      <c r="D50" s="106">
        <v>600</v>
      </c>
      <c r="E50" s="108" t="s">
        <v>135</v>
      </c>
      <c r="F50" s="70" t="s">
        <v>63</v>
      </c>
      <c r="G50" s="34"/>
      <c r="H50" s="24"/>
      <c r="I50" s="22" t="s">
        <v>39</v>
      </c>
      <c r="J50" s="25">
        <f t="shared" si="0"/>
        <v>1</v>
      </c>
      <c r="K50" s="26" t="s">
        <v>46</v>
      </c>
      <c r="L50" s="26" t="s">
        <v>7</v>
      </c>
      <c r="M50" s="66"/>
      <c r="N50" s="60"/>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144">
        <f t="shared" si="1"/>
        <v>0</v>
      </c>
      <c r="BB50" s="78">
        <f t="shared" si="2"/>
        <v>0</v>
      </c>
      <c r="BC50" s="31" t="str">
        <f t="shared" si="3"/>
        <v>INR Zero Only</v>
      </c>
      <c r="IE50" s="33"/>
      <c r="IF50" s="33"/>
      <c r="IG50" s="33"/>
      <c r="IH50" s="33"/>
      <c r="II50" s="33"/>
    </row>
    <row r="51" spans="1:243" s="32" customFormat="1" ht="15">
      <c r="A51" s="72">
        <v>1.34</v>
      </c>
      <c r="B51" s="147" t="s">
        <v>510</v>
      </c>
      <c r="C51" s="25"/>
      <c r="D51" s="106">
        <v>600</v>
      </c>
      <c r="E51" s="108" t="s">
        <v>135</v>
      </c>
      <c r="F51" s="70" t="s">
        <v>63</v>
      </c>
      <c r="G51" s="34"/>
      <c r="H51" s="24"/>
      <c r="I51" s="22" t="s">
        <v>39</v>
      </c>
      <c r="J51" s="25">
        <f t="shared" si="0"/>
        <v>1</v>
      </c>
      <c r="K51" s="26" t="s">
        <v>46</v>
      </c>
      <c r="L51" s="26" t="s">
        <v>7</v>
      </c>
      <c r="M51" s="66"/>
      <c r="N51" s="60"/>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144">
        <f t="shared" si="1"/>
        <v>0</v>
      </c>
      <c r="BB51" s="78">
        <f t="shared" si="2"/>
        <v>0</v>
      </c>
      <c r="BC51" s="31" t="str">
        <f t="shared" si="3"/>
        <v>INR Zero Only</v>
      </c>
      <c r="IE51" s="33"/>
      <c r="IF51" s="33"/>
      <c r="IG51" s="33"/>
      <c r="IH51" s="33"/>
      <c r="II51" s="33"/>
    </row>
    <row r="52" spans="1:243" s="32" customFormat="1" ht="15">
      <c r="A52" s="72"/>
      <c r="B52" s="148" t="s">
        <v>511</v>
      </c>
      <c r="C52" s="25"/>
      <c r="D52" s="106"/>
      <c r="E52" s="108"/>
      <c r="F52" s="70" t="s">
        <v>63</v>
      </c>
      <c r="G52" s="34"/>
      <c r="H52" s="24"/>
      <c r="I52" s="22" t="s">
        <v>39</v>
      </c>
      <c r="J52" s="25">
        <f t="shared" si="0"/>
        <v>1</v>
      </c>
      <c r="K52" s="26" t="s">
        <v>46</v>
      </c>
      <c r="L52" s="26" t="s">
        <v>7</v>
      </c>
      <c r="M52" s="47"/>
      <c r="N52" s="60"/>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144"/>
      <c r="BB52" s="78"/>
      <c r="BC52" s="31"/>
      <c r="IE52" s="33"/>
      <c r="IF52" s="33"/>
      <c r="IG52" s="33"/>
      <c r="IH52" s="33"/>
      <c r="II52" s="33"/>
    </row>
    <row r="53" spans="1:243" s="32" customFormat="1" ht="15">
      <c r="A53" s="72">
        <v>1.35</v>
      </c>
      <c r="B53" s="147" t="s">
        <v>512</v>
      </c>
      <c r="C53" s="25"/>
      <c r="D53" s="106">
        <v>3</v>
      </c>
      <c r="E53" s="108" t="s">
        <v>38</v>
      </c>
      <c r="F53" s="70" t="s">
        <v>63</v>
      </c>
      <c r="G53" s="34"/>
      <c r="H53" s="24"/>
      <c r="I53" s="22" t="s">
        <v>39</v>
      </c>
      <c r="J53" s="25">
        <f t="shared" si="0"/>
        <v>1</v>
      </c>
      <c r="K53" s="26" t="s">
        <v>46</v>
      </c>
      <c r="L53" s="26" t="s">
        <v>7</v>
      </c>
      <c r="M53" s="66"/>
      <c r="N53" s="60"/>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144">
        <f t="shared" si="1"/>
        <v>0</v>
      </c>
      <c r="BB53" s="78">
        <f t="shared" si="2"/>
        <v>0</v>
      </c>
      <c r="BC53" s="31" t="str">
        <f t="shared" si="3"/>
        <v>INR Zero Only</v>
      </c>
      <c r="IE53" s="33"/>
      <c r="IF53" s="33"/>
      <c r="IG53" s="33"/>
      <c r="IH53" s="33"/>
      <c r="II53" s="33"/>
    </row>
    <row r="54" spans="1:243" s="32" customFormat="1" ht="15">
      <c r="A54" s="72">
        <v>1.36</v>
      </c>
      <c r="B54" s="147" t="s">
        <v>513</v>
      </c>
      <c r="C54" s="25"/>
      <c r="D54" s="106">
        <v>3</v>
      </c>
      <c r="E54" s="108" t="s">
        <v>38</v>
      </c>
      <c r="F54" s="70" t="s">
        <v>63</v>
      </c>
      <c r="G54" s="34"/>
      <c r="H54" s="24"/>
      <c r="I54" s="22" t="s">
        <v>39</v>
      </c>
      <c r="J54" s="25">
        <f t="shared" si="0"/>
        <v>1</v>
      </c>
      <c r="K54" s="26" t="s">
        <v>46</v>
      </c>
      <c r="L54" s="26" t="s">
        <v>7</v>
      </c>
      <c r="M54" s="66"/>
      <c r="N54" s="60"/>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144">
        <f t="shared" si="1"/>
        <v>0</v>
      </c>
      <c r="BB54" s="78">
        <f t="shared" si="2"/>
        <v>0</v>
      </c>
      <c r="BC54" s="31" t="str">
        <f t="shared" si="3"/>
        <v>INR Zero Only</v>
      </c>
      <c r="IE54" s="33"/>
      <c r="IF54" s="33"/>
      <c r="IG54" s="33"/>
      <c r="IH54" s="33"/>
      <c r="II54" s="33"/>
    </row>
    <row r="55" spans="1:243" s="32" customFormat="1" ht="15">
      <c r="A55" s="72">
        <v>1.37</v>
      </c>
      <c r="B55" s="147" t="s">
        <v>514</v>
      </c>
      <c r="C55" s="25"/>
      <c r="D55" s="106">
        <v>5</v>
      </c>
      <c r="E55" s="108" t="s">
        <v>38</v>
      </c>
      <c r="F55" s="70" t="s">
        <v>63</v>
      </c>
      <c r="G55" s="34"/>
      <c r="H55" s="24"/>
      <c r="I55" s="22" t="s">
        <v>39</v>
      </c>
      <c r="J55" s="25">
        <f t="shared" si="0"/>
        <v>1</v>
      </c>
      <c r="K55" s="26" t="s">
        <v>46</v>
      </c>
      <c r="L55" s="26" t="s">
        <v>7</v>
      </c>
      <c r="M55" s="66"/>
      <c r="N55" s="60"/>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144">
        <f t="shared" si="1"/>
        <v>0</v>
      </c>
      <c r="BB55" s="78">
        <f t="shared" si="2"/>
        <v>0</v>
      </c>
      <c r="BC55" s="31" t="str">
        <f t="shared" si="3"/>
        <v>INR Zero Only</v>
      </c>
      <c r="IE55" s="33"/>
      <c r="IF55" s="33"/>
      <c r="IG55" s="33"/>
      <c r="IH55" s="33"/>
      <c r="II55" s="33"/>
    </row>
    <row r="56" spans="1:243" s="32" customFormat="1" ht="15">
      <c r="A56" s="72">
        <v>1.38</v>
      </c>
      <c r="B56" s="147" t="s">
        <v>515</v>
      </c>
      <c r="C56" s="25"/>
      <c r="D56" s="106">
        <v>5</v>
      </c>
      <c r="E56" s="108" t="s">
        <v>38</v>
      </c>
      <c r="F56" s="70" t="s">
        <v>63</v>
      </c>
      <c r="G56" s="34"/>
      <c r="H56" s="24"/>
      <c r="I56" s="22" t="s">
        <v>39</v>
      </c>
      <c r="J56" s="25">
        <f t="shared" si="0"/>
        <v>1</v>
      </c>
      <c r="K56" s="26" t="s">
        <v>46</v>
      </c>
      <c r="L56" s="26" t="s">
        <v>7</v>
      </c>
      <c r="M56" s="66"/>
      <c r="N56" s="60"/>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144">
        <f t="shared" si="1"/>
        <v>0</v>
      </c>
      <c r="BB56" s="78">
        <f t="shared" si="2"/>
        <v>0</v>
      </c>
      <c r="BC56" s="31" t="str">
        <f t="shared" si="3"/>
        <v>INR Zero Only</v>
      </c>
      <c r="IE56" s="33"/>
      <c r="IF56" s="33"/>
      <c r="IG56" s="33"/>
      <c r="IH56" s="33"/>
      <c r="II56" s="33"/>
    </row>
    <row r="57" spans="1:243" s="32" customFormat="1" ht="15">
      <c r="A57" s="72">
        <v>1.39</v>
      </c>
      <c r="B57" s="147" t="s">
        <v>516</v>
      </c>
      <c r="C57" s="25"/>
      <c r="D57" s="106">
        <v>70</v>
      </c>
      <c r="E57" s="108" t="s">
        <v>38</v>
      </c>
      <c r="F57" s="70" t="s">
        <v>63</v>
      </c>
      <c r="G57" s="34"/>
      <c r="H57" s="24"/>
      <c r="I57" s="22" t="s">
        <v>39</v>
      </c>
      <c r="J57" s="25">
        <f t="shared" si="0"/>
        <v>1</v>
      </c>
      <c r="K57" s="26" t="s">
        <v>46</v>
      </c>
      <c r="L57" s="26" t="s">
        <v>7</v>
      </c>
      <c r="M57" s="66"/>
      <c r="N57" s="60"/>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144">
        <f t="shared" si="1"/>
        <v>0</v>
      </c>
      <c r="BB57" s="78">
        <f t="shared" si="2"/>
        <v>0</v>
      </c>
      <c r="BC57" s="31" t="str">
        <f t="shared" si="3"/>
        <v>INR Zero Only</v>
      </c>
      <c r="IE57" s="33"/>
      <c r="IF57" s="33"/>
      <c r="IG57" s="33"/>
      <c r="IH57" s="33"/>
      <c r="II57" s="33"/>
    </row>
    <row r="58" spans="1:243" s="32" customFormat="1" ht="15">
      <c r="A58" s="72">
        <v>1.4</v>
      </c>
      <c r="B58" s="147" t="s">
        <v>517</v>
      </c>
      <c r="C58" s="25"/>
      <c r="D58" s="106">
        <v>5</v>
      </c>
      <c r="E58" s="108" t="s">
        <v>38</v>
      </c>
      <c r="F58" s="70" t="s">
        <v>63</v>
      </c>
      <c r="G58" s="34"/>
      <c r="H58" s="24"/>
      <c r="I58" s="22" t="s">
        <v>39</v>
      </c>
      <c r="J58" s="25">
        <f t="shared" si="0"/>
        <v>1</v>
      </c>
      <c r="K58" s="26" t="s">
        <v>46</v>
      </c>
      <c r="L58" s="26" t="s">
        <v>7</v>
      </c>
      <c r="M58" s="66"/>
      <c r="N58" s="60"/>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144">
        <f t="shared" si="1"/>
        <v>0</v>
      </c>
      <c r="BB58" s="78">
        <f t="shared" si="2"/>
        <v>0</v>
      </c>
      <c r="BC58" s="31" t="str">
        <f t="shared" si="3"/>
        <v>INR Zero Only</v>
      </c>
      <c r="IE58" s="33"/>
      <c r="IF58" s="33"/>
      <c r="IG58" s="33"/>
      <c r="IH58" s="33"/>
      <c r="II58" s="33"/>
    </row>
    <row r="59" spans="1:243" s="32" customFormat="1" ht="15">
      <c r="A59" s="72">
        <v>1.41</v>
      </c>
      <c r="B59" s="147" t="s">
        <v>518</v>
      </c>
      <c r="C59" s="25"/>
      <c r="D59" s="106">
        <v>5</v>
      </c>
      <c r="E59" s="108" t="s">
        <v>38</v>
      </c>
      <c r="F59" s="70" t="s">
        <v>63</v>
      </c>
      <c r="G59" s="34"/>
      <c r="H59" s="24"/>
      <c r="I59" s="22" t="s">
        <v>39</v>
      </c>
      <c r="J59" s="25">
        <f t="shared" si="0"/>
        <v>1</v>
      </c>
      <c r="K59" s="26" t="s">
        <v>46</v>
      </c>
      <c r="L59" s="26" t="s">
        <v>7</v>
      </c>
      <c r="M59" s="66"/>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44">
        <f t="shared" si="1"/>
        <v>0</v>
      </c>
      <c r="BB59" s="78">
        <f t="shared" si="2"/>
        <v>0</v>
      </c>
      <c r="BC59" s="31" t="str">
        <f t="shared" si="3"/>
        <v>INR Zero Only</v>
      </c>
      <c r="IE59" s="33"/>
      <c r="IF59" s="33"/>
      <c r="IG59" s="33"/>
      <c r="IH59" s="33"/>
      <c r="II59" s="33"/>
    </row>
    <row r="60" spans="1:243" s="32" customFormat="1" ht="15">
      <c r="A60" s="72">
        <v>1.42</v>
      </c>
      <c r="B60" s="147" t="s">
        <v>519</v>
      </c>
      <c r="C60" s="25"/>
      <c r="D60" s="106">
        <v>5</v>
      </c>
      <c r="E60" s="108" t="s">
        <v>38</v>
      </c>
      <c r="F60" s="70" t="s">
        <v>63</v>
      </c>
      <c r="G60" s="34"/>
      <c r="H60" s="24"/>
      <c r="I60" s="22" t="s">
        <v>39</v>
      </c>
      <c r="J60" s="25">
        <f t="shared" si="0"/>
        <v>1</v>
      </c>
      <c r="K60" s="26" t="s">
        <v>46</v>
      </c>
      <c r="L60" s="26" t="s">
        <v>7</v>
      </c>
      <c r="M60" s="66"/>
      <c r="N60" s="60"/>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144">
        <f t="shared" si="1"/>
        <v>0</v>
      </c>
      <c r="BB60" s="78">
        <f t="shared" si="2"/>
        <v>0</v>
      </c>
      <c r="BC60" s="31" t="str">
        <f t="shared" si="3"/>
        <v>INR Zero Only</v>
      </c>
      <c r="IE60" s="33"/>
      <c r="IF60" s="33"/>
      <c r="IG60" s="33"/>
      <c r="IH60" s="33"/>
      <c r="II60" s="33"/>
    </row>
    <row r="61" spans="1:243" s="32" customFormat="1" ht="15">
      <c r="A61" s="72">
        <v>1.43</v>
      </c>
      <c r="B61" s="147" t="s">
        <v>520</v>
      </c>
      <c r="C61" s="25"/>
      <c r="D61" s="106">
        <v>1</v>
      </c>
      <c r="E61" s="108" t="s">
        <v>38</v>
      </c>
      <c r="F61" s="70" t="s">
        <v>63</v>
      </c>
      <c r="G61" s="34"/>
      <c r="H61" s="24"/>
      <c r="I61" s="22" t="s">
        <v>39</v>
      </c>
      <c r="J61" s="25">
        <f t="shared" si="0"/>
        <v>1</v>
      </c>
      <c r="K61" s="26" t="s">
        <v>46</v>
      </c>
      <c r="L61" s="26" t="s">
        <v>7</v>
      </c>
      <c r="M61" s="66"/>
      <c r="N61" s="60"/>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144">
        <f t="shared" si="1"/>
        <v>0</v>
      </c>
      <c r="BB61" s="78">
        <f t="shared" si="2"/>
        <v>0</v>
      </c>
      <c r="BC61" s="31" t="str">
        <f t="shared" si="3"/>
        <v>INR Zero Only</v>
      </c>
      <c r="IE61" s="33"/>
      <c r="IF61" s="33"/>
      <c r="IG61" s="33"/>
      <c r="IH61" s="33"/>
      <c r="II61" s="33"/>
    </row>
    <row r="62" spans="1:243" s="32" customFormat="1" ht="15">
      <c r="A62" s="72">
        <v>1.44</v>
      </c>
      <c r="B62" s="147" t="s">
        <v>521</v>
      </c>
      <c r="C62" s="25"/>
      <c r="D62" s="106">
        <v>1</v>
      </c>
      <c r="E62" s="108" t="s">
        <v>38</v>
      </c>
      <c r="F62" s="70" t="s">
        <v>63</v>
      </c>
      <c r="G62" s="34"/>
      <c r="H62" s="24"/>
      <c r="I62" s="22" t="s">
        <v>39</v>
      </c>
      <c r="J62" s="25">
        <f t="shared" si="0"/>
        <v>1</v>
      </c>
      <c r="K62" s="26" t="s">
        <v>46</v>
      </c>
      <c r="L62" s="26" t="s">
        <v>7</v>
      </c>
      <c r="M62" s="66"/>
      <c r="N62" s="60"/>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144">
        <f t="shared" si="1"/>
        <v>0</v>
      </c>
      <c r="BB62" s="78">
        <f t="shared" si="2"/>
        <v>0</v>
      </c>
      <c r="BC62" s="31" t="str">
        <f t="shared" si="3"/>
        <v>INR Zero Only</v>
      </c>
      <c r="IE62" s="33"/>
      <c r="IF62" s="33"/>
      <c r="IG62" s="33"/>
      <c r="IH62" s="33"/>
      <c r="II62" s="33"/>
    </row>
    <row r="63" spans="1:243" s="32" customFormat="1" ht="15">
      <c r="A63" s="72">
        <v>1.45</v>
      </c>
      <c r="B63" s="147" t="s">
        <v>522</v>
      </c>
      <c r="C63" s="25"/>
      <c r="D63" s="106">
        <v>1</v>
      </c>
      <c r="E63" s="108" t="s">
        <v>38</v>
      </c>
      <c r="F63" s="70" t="s">
        <v>63</v>
      </c>
      <c r="G63" s="34"/>
      <c r="H63" s="24"/>
      <c r="I63" s="22" t="s">
        <v>39</v>
      </c>
      <c r="J63" s="25">
        <f t="shared" si="0"/>
        <v>1</v>
      </c>
      <c r="K63" s="26" t="s">
        <v>46</v>
      </c>
      <c r="L63" s="26" t="s">
        <v>7</v>
      </c>
      <c r="M63" s="66"/>
      <c r="N63" s="60"/>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144">
        <f t="shared" si="1"/>
        <v>0</v>
      </c>
      <c r="BB63" s="78">
        <f t="shared" si="2"/>
        <v>0</v>
      </c>
      <c r="BC63" s="31" t="str">
        <f t="shared" si="3"/>
        <v>INR Zero Only</v>
      </c>
      <c r="IE63" s="33"/>
      <c r="IF63" s="33"/>
      <c r="IG63" s="33"/>
      <c r="IH63" s="33"/>
      <c r="II63" s="33"/>
    </row>
    <row r="64" spans="1:243" s="32" customFormat="1" ht="15">
      <c r="A64" s="72">
        <v>1.46</v>
      </c>
      <c r="B64" s="147" t="s">
        <v>523</v>
      </c>
      <c r="C64" s="25"/>
      <c r="D64" s="106">
        <v>500</v>
      </c>
      <c r="E64" s="108" t="s">
        <v>585</v>
      </c>
      <c r="F64" s="70" t="s">
        <v>63</v>
      </c>
      <c r="G64" s="34"/>
      <c r="H64" s="24"/>
      <c r="I64" s="22" t="s">
        <v>39</v>
      </c>
      <c r="J64" s="25">
        <f t="shared" si="0"/>
        <v>1</v>
      </c>
      <c r="K64" s="26" t="s">
        <v>46</v>
      </c>
      <c r="L64" s="26" t="s">
        <v>7</v>
      </c>
      <c r="M64" s="66"/>
      <c r="N64" s="60"/>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144">
        <f t="shared" si="1"/>
        <v>0</v>
      </c>
      <c r="BB64" s="78">
        <f t="shared" si="2"/>
        <v>0</v>
      </c>
      <c r="BC64" s="31" t="str">
        <f t="shared" si="3"/>
        <v>INR Zero Only</v>
      </c>
      <c r="IE64" s="33"/>
      <c r="IF64" s="33"/>
      <c r="IG64" s="33"/>
      <c r="IH64" s="33"/>
      <c r="II64" s="33"/>
    </row>
    <row r="65" spans="1:243" s="32" customFormat="1" ht="15">
      <c r="A65" s="72">
        <v>1.47</v>
      </c>
      <c r="B65" s="147" t="s">
        <v>524</v>
      </c>
      <c r="C65" s="25"/>
      <c r="D65" s="106">
        <v>500</v>
      </c>
      <c r="E65" s="108" t="s">
        <v>585</v>
      </c>
      <c r="F65" s="70" t="s">
        <v>63</v>
      </c>
      <c r="G65" s="34"/>
      <c r="H65" s="24"/>
      <c r="I65" s="22" t="s">
        <v>39</v>
      </c>
      <c r="J65" s="25">
        <f t="shared" si="0"/>
        <v>1</v>
      </c>
      <c r="K65" s="26" t="s">
        <v>46</v>
      </c>
      <c r="L65" s="26" t="s">
        <v>7</v>
      </c>
      <c r="M65" s="66"/>
      <c r="N65" s="60"/>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144">
        <f t="shared" si="1"/>
        <v>0</v>
      </c>
      <c r="BB65" s="78">
        <f t="shared" si="2"/>
        <v>0</v>
      </c>
      <c r="BC65" s="31" t="str">
        <f t="shared" si="3"/>
        <v>INR Zero Only</v>
      </c>
      <c r="IE65" s="33"/>
      <c r="IF65" s="33"/>
      <c r="IG65" s="33"/>
      <c r="IH65" s="33"/>
      <c r="II65" s="33"/>
    </row>
    <row r="66" spans="1:243" s="32" customFormat="1" ht="15">
      <c r="A66" s="72">
        <v>1.48</v>
      </c>
      <c r="B66" s="147" t="s">
        <v>525</v>
      </c>
      <c r="C66" s="25"/>
      <c r="D66" s="106">
        <v>500</v>
      </c>
      <c r="E66" s="108" t="s">
        <v>585</v>
      </c>
      <c r="F66" s="70" t="s">
        <v>63</v>
      </c>
      <c r="G66" s="34"/>
      <c r="H66" s="24"/>
      <c r="I66" s="22" t="s">
        <v>39</v>
      </c>
      <c r="J66" s="25">
        <f t="shared" si="0"/>
        <v>1</v>
      </c>
      <c r="K66" s="26" t="s">
        <v>46</v>
      </c>
      <c r="L66" s="26" t="s">
        <v>7</v>
      </c>
      <c r="M66" s="66"/>
      <c r="N66" s="60"/>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144">
        <f t="shared" si="1"/>
        <v>0</v>
      </c>
      <c r="BB66" s="78">
        <f t="shared" si="2"/>
        <v>0</v>
      </c>
      <c r="BC66" s="31" t="str">
        <f t="shared" si="3"/>
        <v>INR Zero Only</v>
      </c>
      <c r="IE66" s="33"/>
      <c r="IF66" s="33"/>
      <c r="IG66" s="33"/>
      <c r="IH66" s="33"/>
      <c r="II66" s="33"/>
    </row>
    <row r="67" spans="1:243" s="32" customFormat="1" ht="15">
      <c r="A67" s="72">
        <v>1.49</v>
      </c>
      <c r="B67" s="147" t="s">
        <v>526</v>
      </c>
      <c r="C67" s="25"/>
      <c r="D67" s="106">
        <v>500</v>
      </c>
      <c r="E67" s="108" t="s">
        <v>585</v>
      </c>
      <c r="F67" s="70" t="s">
        <v>63</v>
      </c>
      <c r="G67" s="34"/>
      <c r="H67" s="24"/>
      <c r="I67" s="22" t="s">
        <v>39</v>
      </c>
      <c r="J67" s="25">
        <f t="shared" si="0"/>
        <v>1</v>
      </c>
      <c r="K67" s="26" t="s">
        <v>46</v>
      </c>
      <c r="L67" s="26" t="s">
        <v>7</v>
      </c>
      <c r="M67" s="66"/>
      <c r="N67" s="60"/>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144">
        <f t="shared" si="1"/>
        <v>0</v>
      </c>
      <c r="BB67" s="78">
        <f t="shared" si="2"/>
        <v>0</v>
      </c>
      <c r="BC67" s="31" t="str">
        <f t="shared" si="3"/>
        <v>INR Zero Only</v>
      </c>
      <c r="IE67" s="33"/>
      <c r="IF67" s="33"/>
      <c r="IG67" s="33"/>
      <c r="IH67" s="33"/>
      <c r="II67" s="33"/>
    </row>
    <row r="68" spans="1:243" s="32" customFormat="1" ht="15">
      <c r="A68" s="72"/>
      <c r="B68" s="148" t="s">
        <v>527</v>
      </c>
      <c r="C68" s="25"/>
      <c r="D68" s="106"/>
      <c r="E68" s="108"/>
      <c r="F68" s="70" t="s">
        <v>63</v>
      </c>
      <c r="G68" s="34"/>
      <c r="H68" s="24"/>
      <c r="I68" s="22" t="s">
        <v>39</v>
      </c>
      <c r="J68" s="25">
        <f t="shared" si="0"/>
        <v>1</v>
      </c>
      <c r="K68" s="26" t="s">
        <v>46</v>
      </c>
      <c r="L68" s="26" t="s">
        <v>7</v>
      </c>
      <c r="M68" s="47"/>
      <c r="N68" s="60"/>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144"/>
      <c r="BB68" s="78"/>
      <c r="BC68" s="31"/>
      <c r="IE68" s="33"/>
      <c r="IF68" s="33"/>
      <c r="IG68" s="33"/>
      <c r="IH68" s="33"/>
      <c r="II68" s="33"/>
    </row>
    <row r="69" spans="1:243" s="32" customFormat="1" ht="15">
      <c r="A69" s="72">
        <v>1.5</v>
      </c>
      <c r="B69" s="147" t="s">
        <v>528</v>
      </c>
      <c r="C69" s="25"/>
      <c r="D69" s="106">
        <v>3420</v>
      </c>
      <c r="E69" s="108" t="s">
        <v>135</v>
      </c>
      <c r="F69" s="70" t="s">
        <v>63</v>
      </c>
      <c r="G69" s="34"/>
      <c r="H69" s="24"/>
      <c r="I69" s="22" t="s">
        <v>39</v>
      </c>
      <c r="J69" s="25">
        <f t="shared" si="0"/>
        <v>1</v>
      </c>
      <c r="K69" s="26" t="s">
        <v>46</v>
      </c>
      <c r="L69" s="26" t="s">
        <v>7</v>
      </c>
      <c r="M69" s="66"/>
      <c r="N69" s="60"/>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144">
        <f t="shared" si="1"/>
        <v>0</v>
      </c>
      <c r="BB69" s="78">
        <f t="shared" si="2"/>
        <v>0</v>
      </c>
      <c r="BC69" s="31" t="str">
        <f t="shared" si="3"/>
        <v>INR Zero Only</v>
      </c>
      <c r="IE69" s="33"/>
      <c r="IF69" s="33"/>
      <c r="IG69" s="33"/>
      <c r="IH69" s="33"/>
      <c r="II69" s="33"/>
    </row>
    <row r="70" spans="1:243" s="32" customFormat="1" ht="15">
      <c r="A70" s="72">
        <v>1.51</v>
      </c>
      <c r="B70" s="147" t="s">
        <v>529</v>
      </c>
      <c r="C70" s="25"/>
      <c r="D70" s="106">
        <v>3420</v>
      </c>
      <c r="E70" s="108" t="s">
        <v>135</v>
      </c>
      <c r="F70" s="70" t="s">
        <v>63</v>
      </c>
      <c r="G70" s="34"/>
      <c r="H70" s="24"/>
      <c r="I70" s="22" t="s">
        <v>39</v>
      </c>
      <c r="J70" s="25">
        <f t="shared" si="0"/>
        <v>1</v>
      </c>
      <c r="K70" s="26" t="s">
        <v>46</v>
      </c>
      <c r="L70" s="26" t="s">
        <v>7</v>
      </c>
      <c r="M70" s="66"/>
      <c r="N70" s="60"/>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144">
        <f t="shared" si="1"/>
        <v>0</v>
      </c>
      <c r="BB70" s="78">
        <f t="shared" si="2"/>
        <v>0</v>
      </c>
      <c r="BC70" s="31" t="str">
        <f t="shared" si="3"/>
        <v>INR Zero Only</v>
      </c>
      <c r="IE70" s="33"/>
      <c r="IF70" s="33"/>
      <c r="IG70" s="33"/>
      <c r="IH70" s="33"/>
      <c r="II70" s="33"/>
    </row>
    <row r="71" spans="1:243" s="32" customFormat="1" ht="15">
      <c r="A71" s="72">
        <v>1.52</v>
      </c>
      <c r="B71" s="147" t="s">
        <v>530</v>
      </c>
      <c r="C71" s="25"/>
      <c r="D71" s="106">
        <v>3420</v>
      </c>
      <c r="E71" s="108" t="s">
        <v>135</v>
      </c>
      <c r="F71" s="70" t="s">
        <v>63</v>
      </c>
      <c r="G71" s="34"/>
      <c r="H71" s="24"/>
      <c r="I71" s="22" t="s">
        <v>39</v>
      </c>
      <c r="J71" s="25">
        <f t="shared" si="0"/>
        <v>1</v>
      </c>
      <c r="K71" s="26" t="s">
        <v>46</v>
      </c>
      <c r="L71" s="26" t="s">
        <v>7</v>
      </c>
      <c r="M71" s="66"/>
      <c r="N71" s="60"/>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144">
        <f t="shared" si="1"/>
        <v>0</v>
      </c>
      <c r="BB71" s="78">
        <f t="shared" si="2"/>
        <v>0</v>
      </c>
      <c r="BC71" s="31" t="str">
        <f t="shared" si="3"/>
        <v>INR Zero Only</v>
      </c>
      <c r="IE71" s="33"/>
      <c r="IF71" s="33"/>
      <c r="IG71" s="33"/>
      <c r="IH71" s="33"/>
      <c r="II71" s="33"/>
    </row>
    <row r="72" spans="1:243" s="32" customFormat="1" ht="15">
      <c r="A72" s="72">
        <v>1.53</v>
      </c>
      <c r="B72" s="147" t="s">
        <v>531</v>
      </c>
      <c r="C72" s="25"/>
      <c r="D72" s="106">
        <v>57</v>
      </c>
      <c r="E72" s="108" t="s">
        <v>38</v>
      </c>
      <c r="F72" s="70" t="s">
        <v>63</v>
      </c>
      <c r="G72" s="34"/>
      <c r="H72" s="24"/>
      <c r="I72" s="22" t="s">
        <v>39</v>
      </c>
      <c r="J72" s="25">
        <f t="shared" si="0"/>
        <v>1</v>
      </c>
      <c r="K72" s="26" t="s">
        <v>46</v>
      </c>
      <c r="L72" s="26" t="s">
        <v>7</v>
      </c>
      <c r="M72" s="66"/>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144">
        <f t="shared" si="1"/>
        <v>0</v>
      </c>
      <c r="BB72" s="78">
        <f t="shared" si="2"/>
        <v>0</v>
      </c>
      <c r="BC72" s="31" t="str">
        <f t="shared" si="3"/>
        <v>INR Zero Only</v>
      </c>
      <c r="IE72" s="33"/>
      <c r="IF72" s="33"/>
      <c r="IG72" s="33"/>
      <c r="IH72" s="33"/>
      <c r="II72" s="33"/>
    </row>
    <row r="73" spans="1:243" s="32" customFormat="1" ht="15">
      <c r="A73" s="72">
        <v>1.54</v>
      </c>
      <c r="B73" s="147" t="s">
        <v>532</v>
      </c>
      <c r="C73" s="25"/>
      <c r="D73" s="106">
        <v>57</v>
      </c>
      <c r="E73" s="108" t="s">
        <v>38</v>
      </c>
      <c r="F73" s="70" t="s">
        <v>63</v>
      </c>
      <c r="G73" s="34"/>
      <c r="H73" s="24"/>
      <c r="I73" s="22" t="s">
        <v>39</v>
      </c>
      <c r="J73" s="25">
        <f t="shared" si="0"/>
        <v>1</v>
      </c>
      <c r="K73" s="26" t="s">
        <v>46</v>
      </c>
      <c r="L73" s="26" t="s">
        <v>7</v>
      </c>
      <c r="M73" s="66"/>
      <c r="N73" s="60"/>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144">
        <f t="shared" si="1"/>
        <v>0</v>
      </c>
      <c r="BB73" s="78">
        <f t="shared" si="2"/>
        <v>0</v>
      </c>
      <c r="BC73" s="31" t="str">
        <f t="shared" si="3"/>
        <v>INR Zero Only</v>
      </c>
      <c r="IE73" s="33"/>
      <c r="IF73" s="33"/>
      <c r="IG73" s="33"/>
      <c r="IH73" s="33"/>
      <c r="II73" s="33"/>
    </row>
    <row r="74" spans="1:243" s="32" customFormat="1" ht="15">
      <c r="A74" s="72">
        <v>1.55</v>
      </c>
      <c r="B74" s="147" t="s">
        <v>533</v>
      </c>
      <c r="C74" s="25"/>
      <c r="D74" s="106">
        <v>57</v>
      </c>
      <c r="E74" s="108" t="s">
        <v>38</v>
      </c>
      <c r="F74" s="70" t="s">
        <v>63</v>
      </c>
      <c r="G74" s="34"/>
      <c r="H74" s="24"/>
      <c r="I74" s="22" t="s">
        <v>39</v>
      </c>
      <c r="J74" s="25">
        <f t="shared" si="0"/>
        <v>1</v>
      </c>
      <c r="K74" s="26" t="s">
        <v>46</v>
      </c>
      <c r="L74" s="26" t="s">
        <v>7</v>
      </c>
      <c r="M74" s="66"/>
      <c r="N74" s="60"/>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144">
        <f t="shared" si="1"/>
        <v>0</v>
      </c>
      <c r="BB74" s="78">
        <f t="shared" si="2"/>
        <v>0</v>
      </c>
      <c r="BC74" s="31" t="str">
        <f t="shared" si="3"/>
        <v>INR Zero Only</v>
      </c>
      <c r="IE74" s="33"/>
      <c r="IF74" s="33"/>
      <c r="IG74" s="33"/>
      <c r="IH74" s="33"/>
      <c r="II74" s="33"/>
    </row>
    <row r="75" spans="1:243" s="32" customFormat="1" ht="15">
      <c r="A75" s="72">
        <v>1.56</v>
      </c>
      <c r="B75" s="147" t="s">
        <v>534</v>
      </c>
      <c r="C75" s="25"/>
      <c r="D75" s="106">
        <v>57</v>
      </c>
      <c r="E75" s="108" t="s">
        <v>38</v>
      </c>
      <c r="F75" s="70" t="s">
        <v>63</v>
      </c>
      <c r="G75" s="34"/>
      <c r="H75" s="24"/>
      <c r="I75" s="22" t="s">
        <v>39</v>
      </c>
      <c r="J75" s="25">
        <f t="shared" si="0"/>
        <v>1</v>
      </c>
      <c r="K75" s="26" t="s">
        <v>46</v>
      </c>
      <c r="L75" s="26" t="s">
        <v>7</v>
      </c>
      <c r="M75" s="66"/>
      <c r="N75" s="60"/>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144">
        <f t="shared" si="1"/>
        <v>0</v>
      </c>
      <c r="BB75" s="78">
        <f t="shared" si="2"/>
        <v>0</v>
      </c>
      <c r="BC75" s="31" t="str">
        <f t="shared" si="3"/>
        <v>INR Zero Only</v>
      </c>
      <c r="IE75" s="33"/>
      <c r="IF75" s="33"/>
      <c r="IG75" s="33"/>
      <c r="IH75" s="33"/>
      <c r="II75" s="33"/>
    </row>
    <row r="76" spans="1:243" s="32" customFormat="1" ht="15">
      <c r="A76" s="72">
        <v>1.57</v>
      </c>
      <c r="B76" s="147" t="s">
        <v>535</v>
      </c>
      <c r="C76" s="25"/>
      <c r="D76" s="106">
        <v>57</v>
      </c>
      <c r="E76" s="108" t="s">
        <v>38</v>
      </c>
      <c r="F76" s="70" t="s">
        <v>63</v>
      </c>
      <c r="G76" s="34"/>
      <c r="H76" s="24"/>
      <c r="I76" s="22" t="s">
        <v>39</v>
      </c>
      <c r="J76" s="25">
        <f t="shared" si="0"/>
        <v>1</v>
      </c>
      <c r="K76" s="26" t="s">
        <v>46</v>
      </c>
      <c r="L76" s="26" t="s">
        <v>7</v>
      </c>
      <c r="M76" s="66"/>
      <c r="N76" s="60"/>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144">
        <f t="shared" si="1"/>
        <v>0</v>
      </c>
      <c r="BB76" s="78">
        <f t="shared" si="2"/>
        <v>0</v>
      </c>
      <c r="BC76" s="31" t="str">
        <f t="shared" si="3"/>
        <v>INR Zero Only</v>
      </c>
      <c r="IE76" s="33"/>
      <c r="IF76" s="33"/>
      <c r="IG76" s="33"/>
      <c r="IH76" s="33"/>
      <c r="II76" s="33"/>
    </row>
    <row r="77" spans="1:243" s="32" customFormat="1" ht="15">
      <c r="A77" s="72">
        <v>1.58</v>
      </c>
      <c r="B77" s="147" t="s">
        <v>536</v>
      </c>
      <c r="C77" s="25"/>
      <c r="D77" s="106">
        <v>3420</v>
      </c>
      <c r="E77" s="108" t="s">
        <v>135</v>
      </c>
      <c r="F77" s="70" t="s">
        <v>63</v>
      </c>
      <c r="G77" s="34"/>
      <c r="H77" s="24"/>
      <c r="I77" s="22" t="s">
        <v>39</v>
      </c>
      <c r="J77" s="25">
        <f t="shared" si="0"/>
        <v>1</v>
      </c>
      <c r="K77" s="26" t="s">
        <v>46</v>
      </c>
      <c r="L77" s="26" t="s">
        <v>7</v>
      </c>
      <c r="M77" s="66"/>
      <c r="N77" s="60"/>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144">
        <f t="shared" si="1"/>
        <v>0</v>
      </c>
      <c r="BB77" s="78">
        <f t="shared" si="2"/>
        <v>0</v>
      </c>
      <c r="BC77" s="31" t="str">
        <f t="shared" si="3"/>
        <v>INR Zero Only</v>
      </c>
      <c r="IE77" s="33"/>
      <c r="IF77" s="33"/>
      <c r="IG77" s="33"/>
      <c r="IH77" s="33"/>
      <c r="II77" s="33"/>
    </row>
    <row r="78" spans="1:243" s="32" customFormat="1" ht="15">
      <c r="A78" s="72">
        <v>1.59</v>
      </c>
      <c r="B78" s="147" t="s">
        <v>537</v>
      </c>
      <c r="C78" s="25"/>
      <c r="D78" s="106">
        <v>3420</v>
      </c>
      <c r="E78" s="108" t="s">
        <v>135</v>
      </c>
      <c r="F78" s="70" t="s">
        <v>63</v>
      </c>
      <c r="G78" s="34"/>
      <c r="H78" s="24"/>
      <c r="I78" s="22" t="s">
        <v>39</v>
      </c>
      <c r="J78" s="25">
        <f t="shared" si="0"/>
        <v>1</v>
      </c>
      <c r="K78" s="26" t="s">
        <v>46</v>
      </c>
      <c r="L78" s="26" t="s">
        <v>7</v>
      </c>
      <c r="M78" s="66"/>
      <c r="N78" s="60"/>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144">
        <f t="shared" si="1"/>
        <v>0</v>
      </c>
      <c r="BB78" s="78">
        <f t="shared" si="2"/>
        <v>0</v>
      </c>
      <c r="BC78" s="31" t="str">
        <f t="shared" si="3"/>
        <v>INR Zero Only</v>
      </c>
      <c r="IE78" s="33"/>
      <c r="IF78" s="33"/>
      <c r="IG78" s="33"/>
      <c r="IH78" s="33"/>
      <c r="II78" s="33"/>
    </row>
    <row r="79" spans="1:243" s="32" customFormat="1" ht="15">
      <c r="A79" s="72"/>
      <c r="B79" s="148" t="s">
        <v>538</v>
      </c>
      <c r="C79" s="25"/>
      <c r="D79" s="106"/>
      <c r="E79" s="108"/>
      <c r="F79" s="70" t="s">
        <v>63</v>
      </c>
      <c r="G79" s="34"/>
      <c r="H79" s="24"/>
      <c r="I79" s="22" t="s">
        <v>39</v>
      </c>
      <c r="J79" s="25">
        <f t="shared" si="0"/>
        <v>1</v>
      </c>
      <c r="K79" s="26" t="s">
        <v>46</v>
      </c>
      <c r="L79" s="26" t="s">
        <v>7</v>
      </c>
      <c r="M79" s="47"/>
      <c r="N79" s="60"/>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144"/>
      <c r="BB79" s="78"/>
      <c r="BC79" s="31"/>
      <c r="IE79" s="33"/>
      <c r="IF79" s="33"/>
      <c r="IG79" s="33"/>
      <c r="IH79" s="33"/>
      <c r="II79" s="33"/>
    </row>
    <row r="80" spans="1:243" s="32" customFormat="1" ht="15">
      <c r="A80" s="72">
        <v>1.6</v>
      </c>
      <c r="B80" s="147" t="s">
        <v>539</v>
      </c>
      <c r="C80" s="25"/>
      <c r="D80" s="106">
        <v>2</v>
      </c>
      <c r="E80" s="108" t="s">
        <v>38</v>
      </c>
      <c r="F80" s="70" t="s">
        <v>63</v>
      </c>
      <c r="G80" s="34"/>
      <c r="H80" s="24"/>
      <c r="I80" s="22" t="s">
        <v>39</v>
      </c>
      <c r="J80" s="25">
        <f aca="true" t="shared" si="4" ref="J80:J123">IF(I80="Less(-)",-1,1)</f>
        <v>1</v>
      </c>
      <c r="K80" s="26" t="s">
        <v>46</v>
      </c>
      <c r="L80" s="26" t="s">
        <v>7</v>
      </c>
      <c r="M80" s="66"/>
      <c r="N80" s="60"/>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144">
        <f aca="true" t="shared" si="5" ref="BA80:BA123">total_amount_ba($B$2,$D$2,D80,F80,J80,K80,M80)</f>
        <v>0</v>
      </c>
      <c r="BB80" s="78">
        <f aca="true" t="shared" si="6" ref="BB80:BB123">BA80+SUM(N80:AZ80)</f>
        <v>0</v>
      </c>
      <c r="BC80" s="31" t="str">
        <f aca="true" t="shared" si="7" ref="BC80:BC123">SpellNumber(L80,BB80)</f>
        <v>INR Zero Only</v>
      </c>
      <c r="IE80" s="33"/>
      <c r="IF80" s="33"/>
      <c r="IG80" s="33"/>
      <c r="IH80" s="33"/>
      <c r="II80" s="33"/>
    </row>
    <row r="81" spans="1:243" s="32" customFormat="1" ht="25.5">
      <c r="A81" s="72">
        <v>1.61</v>
      </c>
      <c r="B81" s="147" t="s">
        <v>540</v>
      </c>
      <c r="C81" s="25"/>
      <c r="D81" s="106">
        <v>2</v>
      </c>
      <c r="E81" s="108" t="s">
        <v>38</v>
      </c>
      <c r="F81" s="70" t="s">
        <v>63</v>
      </c>
      <c r="G81" s="34"/>
      <c r="H81" s="24"/>
      <c r="I81" s="22" t="s">
        <v>39</v>
      </c>
      <c r="J81" s="25">
        <f t="shared" si="4"/>
        <v>1</v>
      </c>
      <c r="K81" s="26" t="s">
        <v>46</v>
      </c>
      <c r="L81" s="26" t="s">
        <v>7</v>
      </c>
      <c r="M81" s="66"/>
      <c r="N81" s="60"/>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144">
        <f t="shared" si="5"/>
        <v>0</v>
      </c>
      <c r="BB81" s="78">
        <f t="shared" si="6"/>
        <v>0</v>
      </c>
      <c r="BC81" s="31" t="str">
        <f t="shared" si="7"/>
        <v>INR Zero Only</v>
      </c>
      <c r="IE81" s="33"/>
      <c r="IF81" s="33"/>
      <c r="IG81" s="33"/>
      <c r="IH81" s="33"/>
      <c r="II81" s="33"/>
    </row>
    <row r="82" spans="1:243" s="32" customFormat="1" ht="15">
      <c r="A82" s="72">
        <v>1.62</v>
      </c>
      <c r="B82" s="147" t="s">
        <v>541</v>
      </c>
      <c r="C82" s="25"/>
      <c r="D82" s="106">
        <v>4</v>
      </c>
      <c r="E82" s="108" t="s">
        <v>38</v>
      </c>
      <c r="F82" s="70" t="s">
        <v>63</v>
      </c>
      <c r="G82" s="34"/>
      <c r="H82" s="24"/>
      <c r="I82" s="22" t="s">
        <v>39</v>
      </c>
      <c r="J82" s="25">
        <f t="shared" si="4"/>
        <v>1</v>
      </c>
      <c r="K82" s="26" t="s">
        <v>46</v>
      </c>
      <c r="L82" s="26" t="s">
        <v>7</v>
      </c>
      <c r="M82" s="66"/>
      <c r="N82" s="60"/>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144">
        <f t="shared" si="5"/>
        <v>0</v>
      </c>
      <c r="BB82" s="78">
        <f t="shared" si="6"/>
        <v>0</v>
      </c>
      <c r="BC82" s="31" t="str">
        <f t="shared" si="7"/>
        <v>INR Zero Only</v>
      </c>
      <c r="IE82" s="33"/>
      <c r="IF82" s="33"/>
      <c r="IG82" s="33"/>
      <c r="IH82" s="33"/>
      <c r="II82" s="33"/>
    </row>
    <row r="83" spans="1:243" s="32" customFormat="1" ht="15">
      <c r="A83" s="72">
        <v>1.63</v>
      </c>
      <c r="B83" s="147" t="s">
        <v>542</v>
      </c>
      <c r="C83" s="25"/>
      <c r="D83" s="106">
        <v>2</v>
      </c>
      <c r="E83" s="108" t="s">
        <v>38</v>
      </c>
      <c r="F83" s="70" t="s">
        <v>63</v>
      </c>
      <c r="G83" s="34"/>
      <c r="H83" s="24"/>
      <c r="I83" s="22" t="s">
        <v>39</v>
      </c>
      <c r="J83" s="25">
        <f t="shared" si="4"/>
        <v>1</v>
      </c>
      <c r="K83" s="26" t="s">
        <v>46</v>
      </c>
      <c r="L83" s="26" t="s">
        <v>7</v>
      </c>
      <c r="M83" s="66"/>
      <c r="N83" s="60"/>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144">
        <f t="shared" si="5"/>
        <v>0</v>
      </c>
      <c r="BB83" s="78">
        <f t="shared" si="6"/>
        <v>0</v>
      </c>
      <c r="BC83" s="31" t="str">
        <f t="shared" si="7"/>
        <v>INR Zero Only</v>
      </c>
      <c r="IE83" s="33"/>
      <c r="IF83" s="33"/>
      <c r="IG83" s="33"/>
      <c r="IH83" s="33"/>
      <c r="II83" s="33"/>
    </row>
    <row r="84" spans="1:243" s="32" customFormat="1" ht="15">
      <c r="A84" s="72">
        <v>1.64</v>
      </c>
      <c r="B84" s="147" t="s">
        <v>543</v>
      </c>
      <c r="C84" s="25"/>
      <c r="D84" s="106">
        <v>12</v>
      </c>
      <c r="E84" s="108" t="s">
        <v>38</v>
      </c>
      <c r="F84" s="70" t="s">
        <v>63</v>
      </c>
      <c r="G84" s="34"/>
      <c r="H84" s="24"/>
      <c r="I84" s="22" t="s">
        <v>39</v>
      </c>
      <c r="J84" s="25">
        <f t="shared" si="4"/>
        <v>1</v>
      </c>
      <c r="K84" s="26" t="s">
        <v>46</v>
      </c>
      <c r="L84" s="26" t="s">
        <v>7</v>
      </c>
      <c r="M84" s="66"/>
      <c r="N84" s="60"/>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144">
        <f t="shared" si="5"/>
        <v>0</v>
      </c>
      <c r="BB84" s="78">
        <f t="shared" si="6"/>
        <v>0</v>
      </c>
      <c r="BC84" s="31" t="str">
        <f t="shared" si="7"/>
        <v>INR Zero Only</v>
      </c>
      <c r="IE84" s="33"/>
      <c r="IF84" s="33"/>
      <c r="IG84" s="33"/>
      <c r="IH84" s="33"/>
      <c r="II84" s="33"/>
    </row>
    <row r="85" spans="1:243" s="32" customFormat="1" ht="15">
      <c r="A85" s="72">
        <v>1.65</v>
      </c>
      <c r="B85" s="147" t="s">
        <v>544</v>
      </c>
      <c r="C85" s="25"/>
      <c r="D85" s="106">
        <v>2</v>
      </c>
      <c r="E85" s="108" t="s">
        <v>38</v>
      </c>
      <c r="F85" s="70" t="s">
        <v>63</v>
      </c>
      <c r="G85" s="34"/>
      <c r="H85" s="24"/>
      <c r="I85" s="22" t="s">
        <v>39</v>
      </c>
      <c r="J85" s="25">
        <f t="shared" si="4"/>
        <v>1</v>
      </c>
      <c r="K85" s="26" t="s">
        <v>46</v>
      </c>
      <c r="L85" s="26" t="s">
        <v>7</v>
      </c>
      <c r="M85" s="66"/>
      <c r="N85" s="60"/>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144">
        <f t="shared" si="5"/>
        <v>0</v>
      </c>
      <c r="BB85" s="78">
        <f t="shared" si="6"/>
        <v>0</v>
      </c>
      <c r="BC85" s="31" t="str">
        <f t="shared" si="7"/>
        <v>INR Zero Only</v>
      </c>
      <c r="IE85" s="33"/>
      <c r="IF85" s="33"/>
      <c r="IG85" s="33"/>
      <c r="IH85" s="33"/>
      <c r="II85" s="33"/>
    </row>
    <row r="86" spans="1:243" s="32" customFormat="1" ht="25.5">
      <c r="A86" s="72">
        <v>1.66</v>
      </c>
      <c r="B86" s="147" t="s">
        <v>545</v>
      </c>
      <c r="C86" s="25"/>
      <c r="D86" s="106">
        <v>2</v>
      </c>
      <c r="E86" s="108" t="s">
        <v>38</v>
      </c>
      <c r="F86" s="70" t="s">
        <v>63</v>
      </c>
      <c r="G86" s="34"/>
      <c r="H86" s="24"/>
      <c r="I86" s="22" t="s">
        <v>39</v>
      </c>
      <c r="J86" s="25">
        <f t="shared" si="4"/>
        <v>1</v>
      </c>
      <c r="K86" s="26" t="s">
        <v>46</v>
      </c>
      <c r="L86" s="26" t="s">
        <v>7</v>
      </c>
      <c r="M86" s="66"/>
      <c r="N86" s="60"/>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144">
        <f t="shared" si="5"/>
        <v>0</v>
      </c>
      <c r="BB86" s="78">
        <f t="shared" si="6"/>
        <v>0</v>
      </c>
      <c r="BC86" s="31" t="str">
        <f t="shared" si="7"/>
        <v>INR Zero Only</v>
      </c>
      <c r="IE86" s="33"/>
      <c r="IF86" s="33"/>
      <c r="IG86" s="33"/>
      <c r="IH86" s="33"/>
      <c r="II86" s="33"/>
    </row>
    <row r="87" spans="1:243" s="32" customFormat="1" ht="15">
      <c r="A87" s="72">
        <v>1.67</v>
      </c>
      <c r="B87" s="147" t="s">
        <v>546</v>
      </c>
      <c r="C87" s="25"/>
      <c r="D87" s="106">
        <v>2</v>
      </c>
      <c r="E87" s="108" t="s">
        <v>38</v>
      </c>
      <c r="F87" s="70" t="s">
        <v>63</v>
      </c>
      <c r="G87" s="34"/>
      <c r="H87" s="24"/>
      <c r="I87" s="22" t="s">
        <v>39</v>
      </c>
      <c r="J87" s="25">
        <f t="shared" si="4"/>
        <v>1</v>
      </c>
      <c r="K87" s="26" t="s">
        <v>46</v>
      </c>
      <c r="L87" s="26" t="s">
        <v>7</v>
      </c>
      <c r="M87" s="66"/>
      <c r="N87" s="60"/>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144">
        <f t="shared" si="5"/>
        <v>0</v>
      </c>
      <c r="BB87" s="78">
        <f t="shared" si="6"/>
        <v>0</v>
      </c>
      <c r="BC87" s="31" t="str">
        <f t="shared" si="7"/>
        <v>INR Zero Only</v>
      </c>
      <c r="IE87" s="33"/>
      <c r="IF87" s="33"/>
      <c r="IG87" s="33"/>
      <c r="IH87" s="33"/>
      <c r="II87" s="33"/>
    </row>
    <row r="88" spans="1:243" s="32" customFormat="1" ht="15">
      <c r="A88" s="72">
        <v>1.68</v>
      </c>
      <c r="B88" s="147" t="s">
        <v>547</v>
      </c>
      <c r="C88" s="25"/>
      <c r="D88" s="106">
        <v>2</v>
      </c>
      <c r="E88" s="108" t="s">
        <v>38</v>
      </c>
      <c r="F88" s="70" t="s">
        <v>63</v>
      </c>
      <c r="G88" s="34"/>
      <c r="H88" s="24"/>
      <c r="I88" s="22" t="s">
        <v>39</v>
      </c>
      <c r="J88" s="25">
        <f t="shared" si="4"/>
        <v>1</v>
      </c>
      <c r="K88" s="26" t="s">
        <v>46</v>
      </c>
      <c r="L88" s="26" t="s">
        <v>7</v>
      </c>
      <c r="M88" s="66"/>
      <c r="N88" s="60"/>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144">
        <f t="shared" si="5"/>
        <v>0</v>
      </c>
      <c r="BB88" s="78">
        <f t="shared" si="6"/>
        <v>0</v>
      </c>
      <c r="BC88" s="31" t="str">
        <f t="shared" si="7"/>
        <v>INR Zero Only</v>
      </c>
      <c r="IE88" s="33"/>
      <c r="IF88" s="33"/>
      <c r="IG88" s="33"/>
      <c r="IH88" s="33"/>
      <c r="II88" s="33"/>
    </row>
    <row r="89" spans="1:243" s="32" customFormat="1" ht="15">
      <c r="A89" s="72">
        <v>1.69</v>
      </c>
      <c r="B89" s="147" t="s">
        <v>548</v>
      </c>
      <c r="C89" s="25"/>
      <c r="D89" s="106">
        <v>4</v>
      </c>
      <c r="E89" s="108" t="s">
        <v>38</v>
      </c>
      <c r="F89" s="70" t="s">
        <v>63</v>
      </c>
      <c r="G89" s="34"/>
      <c r="H89" s="24"/>
      <c r="I89" s="22" t="s">
        <v>39</v>
      </c>
      <c r="J89" s="25">
        <f t="shared" si="4"/>
        <v>1</v>
      </c>
      <c r="K89" s="26" t="s">
        <v>46</v>
      </c>
      <c r="L89" s="26" t="s">
        <v>7</v>
      </c>
      <c r="M89" s="66"/>
      <c r="N89" s="60"/>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144">
        <f t="shared" si="5"/>
        <v>0</v>
      </c>
      <c r="BB89" s="78">
        <f t="shared" si="6"/>
        <v>0</v>
      </c>
      <c r="BC89" s="31" t="str">
        <f t="shared" si="7"/>
        <v>INR Zero Only</v>
      </c>
      <c r="IE89" s="33"/>
      <c r="IF89" s="33"/>
      <c r="IG89" s="33"/>
      <c r="IH89" s="33"/>
      <c r="II89" s="33"/>
    </row>
    <row r="90" spans="1:243" s="32" customFormat="1" ht="25.5">
      <c r="A90" s="72">
        <v>1.7</v>
      </c>
      <c r="B90" s="147" t="s">
        <v>549</v>
      </c>
      <c r="C90" s="25"/>
      <c r="D90" s="106">
        <v>2</v>
      </c>
      <c r="E90" s="108" t="s">
        <v>438</v>
      </c>
      <c r="F90" s="70" t="s">
        <v>63</v>
      </c>
      <c r="G90" s="34"/>
      <c r="H90" s="24"/>
      <c r="I90" s="22" t="s">
        <v>39</v>
      </c>
      <c r="J90" s="25">
        <f t="shared" si="4"/>
        <v>1</v>
      </c>
      <c r="K90" s="26" t="s">
        <v>46</v>
      </c>
      <c r="L90" s="26" t="s">
        <v>7</v>
      </c>
      <c r="M90" s="66"/>
      <c r="N90" s="60"/>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144">
        <f t="shared" si="5"/>
        <v>0</v>
      </c>
      <c r="BB90" s="78">
        <f t="shared" si="6"/>
        <v>0</v>
      </c>
      <c r="BC90" s="31" t="str">
        <f t="shared" si="7"/>
        <v>INR Zero Only</v>
      </c>
      <c r="IE90" s="33"/>
      <c r="IF90" s="33"/>
      <c r="IG90" s="33"/>
      <c r="IH90" s="33"/>
      <c r="II90" s="33"/>
    </row>
    <row r="91" spans="1:243" s="32" customFormat="1" ht="15">
      <c r="A91" s="72"/>
      <c r="B91" s="148" t="s">
        <v>550</v>
      </c>
      <c r="C91" s="25"/>
      <c r="D91" s="106"/>
      <c r="E91" s="108"/>
      <c r="F91" s="70" t="s">
        <v>63</v>
      </c>
      <c r="G91" s="34"/>
      <c r="H91" s="24"/>
      <c r="I91" s="22" t="s">
        <v>39</v>
      </c>
      <c r="J91" s="25">
        <f t="shared" si="4"/>
        <v>1</v>
      </c>
      <c r="K91" s="26" t="s">
        <v>46</v>
      </c>
      <c r="L91" s="26" t="s">
        <v>7</v>
      </c>
      <c r="M91" s="47"/>
      <c r="N91" s="60"/>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144"/>
      <c r="BB91" s="78"/>
      <c r="BC91" s="31"/>
      <c r="IE91" s="33"/>
      <c r="IF91" s="33"/>
      <c r="IG91" s="33"/>
      <c r="IH91" s="33"/>
      <c r="II91" s="33"/>
    </row>
    <row r="92" spans="1:243" s="32" customFormat="1" ht="76.5">
      <c r="A92" s="72">
        <v>1.71</v>
      </c>
      <c r="B92" s="147" t="s">
        <v>551</v>
      </c>
      <c r="C92" s="25"/>
      <c r="D92" s="106">
        <v>1</v>
      </c>
      <c r="E92" s="108" t="s">
        <v>210</v>
      </c>
      <c r="F92" s="70" t="s">
        <v>63</v>
      </c>
      <c r="G92" s="34"/>
      <c r="H92" s="24"/>
      <c r="I92" s="22" t="s">
        <v>39</v>
      </c>
      <c r="J92" s="25">
        <f t="shared" si="4"/>
        <v>1</v>
      </c>
      <c r="K92" s="26" t="s">
        <v>46</v>
      </c>
      <c r="L92" s="26" t="s">
        <v>7</v>
      </c>
      <c r="M92" s="66"/>
      <c r="N92" s="60"/>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144">
        <f t="shared" si="5"/>
        <v>0</v>
      </c>
      <c r="BB92" s="78">
        <f t="shared" si="6"/>
        <v>0</v>
      </c>
      <c r="BC92" s="31" t="str">
        <f t="shared" si="7"/>
        <v>INR Zero Only</v>
      </c>
      <c r="IE92" s="33"/>
      <c r="IF92" s="33"/>
      <c r="IG92" s="33"/>
      <c r="IH92" s="33"/>
      <c r="II92" s="33"/>
    </row>
    <row r="93" spans="1:243" s="32" customFormat="1" ht="15">
      <c r="A93" s="72">
        <v>1.72</v>
      </c>
      <c r="B93" s="147" t="s">
        <v>552</v>
      </c>
      <c r="C93" s="25"/>
      <c r="D93" s="106">
        <v>1</v>
      </c>
      <c r="E93" s="108" t="s">
        <v>210</v>
      </c>
      <c r="F93" s="70" t="s">
        <v>63</v>
      </c>
      <c r="G93" s="34"/>
      <c r="H93" s="24"/>
      <c r="I93" s="22" t="s">
        <v>39</v>
      </c>
      <c r="J93" s="25">
        <f t="shared" si="4"/>
        <v>1</v>
      </c>
      <c r="K93" s="26" t="s">
        <v>46</v>
      </c>
      <c r="L93" s="26" t="s">
        <v>7</v>
      </c>
      <c r="M93" s="66"/>
      <c r="N93" s="60"/>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144">
        <f t="shared" si="5"/>
        <v>0</v>
      </c>
      <c r="BB93" s="78">
        <f t="shared" si="6"/>
        <v>0</v>
      </c>
      <c r="BC93" s="31" t="str">
        <f t="shared" si="7"/>
        <v>INR Zero Only</v>
      </c>
      <c r="IE93" s="33"/>
      <c r="IF93" s="33"/>
      <c r="IG93" s="33"/>
      <c r="IH93" s="33"/>
      <c r="II93" s="33"/>
    </row>
    <row r="94" spans="1:243" s="32" customFormat="1" ht="63.75">
      <c r="A94" s="72">
        <v>1.73</v>
      </c>
      <c r="B94" s="147" t="s">
        <v>553</v>
      </c>
      <c r="C94" s="25"/>
      <c r="D94" s="106">
        <v>1</v>
      </c>
      <c r="E94" s="108" t="s">
        <v>210</v>
      </c>
      <c r="F94" s="70" t="s">
        <v>63</v>
      </c>
      <c r="G94" s="34"/>
      <c r="H94" s="24"/>
      <c r="I94" s="22" t="s">
        <v>39</v>
      </c>
      <c r="J94" s="25">
        <f t="shared" si="4"/>
        <v>1</v>
      </c>
      <c r="K94" s="26" t="s">
        <v>46</v>
      </c>
      <c r="L94" s="26" t="s">
        <v>7</v>
      </c>
      <c r="M94" s="66"/>
      <c r="N94" s="60"/>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144">
        <f t="shared" si="5"/>
        <v>0</v>
      </c>
      <c r="BB94" s="78">
        <f t="shared" si="6"/>
        <v>0</v>
      </c>
      <c r="BC94" s="31" t="str">
        <f t="shared" si="7"/>
        <v>INR Zero Only</v>
      </c>
      <c r="IE94" s="33"/>
      <c r="IF94" s="33"/>
      <c r="IG94" s="33"/>
      <c r="IH94" s="33"/>
      <c r="II94" s="33"/>
    </row>
    <row r="95" spans="1:243" s="32" customFormat="1" ht="15">
      <c r="A95" s="72">
        <v>1.74</v>
      </c>
      <c r="B95" s="147" t="s">
        <v>554</v>
      </c>
      <c r="C95" s="25"/>
      <c r="D95" s="106">
        <v>1</v>
      </c>
      <c r="E95" s="108" t="s">
        <v>438</v>
      </c>
      <c r="F95" s="70" t="s">
        <v>63</v>
      </c>
      <c r="G95" s="34"/>
      <c r="H95" s="24"/>
      <c r="I95" s="22" t="s">
        <v>39</v>
      </c>
      <c r="J95" s="25">
        <f t="shared" si="4"/>
        <v>1</v>
      </c>
      <c r="K95" s="26" t="s">
        <v>46</v>
      </c>
      <c r="L95" s="26" t="s">
        <v>7</v>
      </c>
      <c r="M95" s="66"/>
      <c r="N95" s="60"/>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144">
        <f t="shared" si="5"/>
        <v>0</v>
      </c>
      <c r="BB95" s="78">
        <f t="shared" si="6"/>
        <v>0</v>
      </c>
      <c r="BC95" s="31" t="str">
        <f t="shared" si="7"/>
        <v>INR Zero Only</v>
      </c>
      <c r="IE95" s="33"/>
      <c r="IF95" s="33"/>
      <c r="IG95" s="33"/>
      <c r="IH95" s="33"/>
      <c r="II95" s="33"/>
    </row>
    <row r="96" spans="1:243" s="32" customFormat="1" ht="15">
      <c r="A96" s="72">
        <v>1.75</v>
      </c>
      <c r="B96" s="147" t="s">
        <v>555</v>
      </c>
      <c r="C96" s="25"/>
      <c r="D96" s="106">
        <v>1</v>
      </c>
      <c r="E96" s="108" t="s">
        <v>438</v>
      </c>
      <c r="F96" s="70" t="s">
        <v>63</v>
      </c>
      <c r="G96" s="34"/>
      <c r="H96" s="24"/>
      <c r="I96" s="22" t="s">
        <v>39</v>
      </c>
      <c r="J96" s="25">
        <f t="shared" si="4"/>
        <v>1</v>
      </c>
      <c r="K96" s="26" t="s">
        <v>46</v>
      </c>
      <c r="L96" s="26" t="s">
        <v>7</v>
      </c>
      <c r="M96" s="66"/>
      <c r="N96" s="60"/>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144">
        <f t="shared" si="5"/>
        <v>0</v>
      </c>
      <c r="BB96" s="78">
        <f t="shared" si="6"/>
        <v>0</v>
      </c>
      <c r="BC96" s="31" t="str">
        <f t="shared" si="7"/>
        <v>INR Zero Only</v>
      </c>
      <c r="IE96" s="33"/>
      <c r="IF96" s="33"/>
      <c r="IG96" s="33"/>
      <c r="IH96" s="33"/>
      <c r="II96" s="33"/>
    </row>
    <row r="97" spans="1:243" s="32" customFormat="1" ht="15">
      <c r="A97" s="72">
        <v>1.76</v>
      </c>
      <c r="B97" s="147" t="s">
        <v>556</v>
      </c>
      <c r="C97" s="25"/>
      <c r="D97" s="106">
        <v>1</v>
      </c>
      <c r="E97" s="108" t="s">
        <v>438</v>
      </c>
      <c r="F97" s="70" t="s">
        <v>63</v>
      </c>
      <c r="G97" s="34"/>
      <c r="H97" s="24"/>
      <c r="I97" s="22" t="s">
        <v>39</v>
      </c>
      <c r="J97" s="25">
        <f t="shared" si="4"/>
        <v>1</v>
      </c>
      <c r="K97" s="26" t="s">
        <v>46</v>
      </c>
      <c r="L97" s="26" t="s">
        <v>7</v>
      </c>
      <c r="M97" s="66"/>
      <c r="N97" s="60"/>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144">
        <f t="shared" si="5"/>
        <v>0</v>
      </c>
      <c r="BB97" s="78">
        <f t="shared" si="6"/>
        <v>0</v>
      </c>
      <c r="BC97" s="31" t="str">
        <f t="shared" si="7"/>
        <v>INR Zero Only</v>
      </c>
      <c r="IE97" s="33"/>
      <c r="IF97" s="33"/>
      <c r="IG97" s="33"/>
      <c r="IH97" s="33"/>
      <c r="II97" s="33"/>
    </row>
    <row r="98" spans="1:243" s="32" customFormat="1" ht="15">
      <c r="A98" s="72">
        <v>1.77</v>
      </c>
      <c r="B98" s="147" t="s">
        <v>557</v>
      </c>
      <c r="C98" s="25"/>
      <c r="D98" s="106">
        <v>1</v>
      </c>
      <c r="E98" s="108" t="s">
        <v>438</v>
      </c>
      <c r="F98" s="70" t="s">
        <v>63</v>
      </c>
      <c r="G98" s="34"/>
      <c r="H98" s="24"/>
      <c r="I98" s="22" t="s">
        <v>39</v>
      </c>
      <c r="J98" s="25">
        <f t="shared" si="4"/>
        <v>1</v>
      </c>
      <c r="K98" s="26" t="s">
        <v>46</v>
      </c>
      <c r="L98" s="26" t="s">
        <v>7</v>
      </c>
      <c r="M98" s="66"/>
      <c r="N98" s="60"/>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144">
        <f t="shared" si="5"/>
        <v>0</v>
      </c>
      <c r="BB98" s="78">
        <f t="shared" si="6"/>
        <v>0</v>
      </c>
      <c r="BC98" s="31" t="str">
        <f t="shared" si="7"/>
        <v>INR Zero Only</v>
      </c>
      <c r="IE98" s="33"/>
      <c r="IF98" s="33"/>
      <c r="IG98" s="33"/>
      <c r="IH98" s="33"/>
      <c r="II98" s="33"/>
    </row>
    <row r="99" spans="1:243" s="32" customFormat="1" ht="15">
      <c r="A99" s="72">
        <v>1.78</v>
      </c>
      <c r="B99" s="147" t="s">
        <v>558</v>
      </c>
      <c r="C99" s="25"/>
      <c r="D99" s="106">
        <v>1</v>
      </c>
      <c r="E99" s="108" t="s">
        <v>438</v>
      </c>
      <c r="F99" s="70" t="s">
        <v>63</v>
      </c>
      <c r="G99" s="34"/>
      <c r="H99" s="24"/>
      <c r="I99" s="22" t="s">
        <v>39</v>
      </c>
      <c r="J99" s="25">
        <f t="shared" si="4"/>
        <v>1</v>
      </c>
      <c r="K99" s="26" t="s">
        <v>46</v>
      </c>
      <c r="L99" s="26" t="s">
        <v>7</v>
      </c>
      <c r="M99" s="66"/>
      <c r="N99" s="60"/>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144">
        <f t="shared" si="5"/>
        <v>0</v>
      </c>
      <c r="BB99" s="78">
        <f t="shared" si="6"/>
        <v>0</v>
      </c>
      <c r="BC99" s="31" t="str">
        <f t="shared" si="7"/>
        <v>INR Zero Only</v>
      </c>
      <c r="IE99" s="33"/>
      <c r="IF99" s="33"/>
      <c r="IG99" s="33"/>
      <c r="IH99" s="33"/>
      <c r="II99" s="33"/>
    </row>
    <row r="100" spans="1:243" s="32" customFormat="1" ht="25.5">
      <c r="A100" s="72">
        <v>1.79</v>
      </c>
      <c r="B100" s="147" t="s">
        <v>559</v>
      </c>
      <c r="C100" s="25"/>
      <c r="D100" s="106">
        <v>1</v>
      </c>
      <c r="E100" s="108" t="s">
        <v>438</v>
      </c>
      <c r="F100" s="70" t="s">
        <v>63</v>
      </c>
      <c r="G100" s="34"/>
      <c r="H100" s="24"/>
      <c r="I100" s="22" t="s">
        <v>39</v>
      </c>
      <c r="J100" s="25">
        <f t="shared" si="4"/>
        <v>1</v>
      </c>
      <c r="K100" s="26" t="s">
        <v>46</v>
      </c>
      <c r="L100" s="26" t="s">
        <v>7</v>
      </c>
      <c r="M100" s="66"/>
      <c r="N100" s="60"/>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144">
        <f t="shared" si="5"/>
        <v>0</v>
      </c>
      <c r="BB100" s="78">
        <f t="shared" si="6"/>
        <v>0</v>
      </c>
      <c r="BC100" s="31" t="str">
        <f t="shared" si="7"/>
        <v>INR Zero Only</v>
      </c>
      <c r="IE100" s="33"/>
      <c r="IF100" s="33"/>
      <c r="IG100" s="33"/>
      <c r="IH100" s="33"/>
      <c r="II100" s="33"/>
    </row>
    <row r="101" spans="1:243" s="32" customFormat="1" ht="15">
      <c r="A101" s="72">
        <v>1.8</v>
      </c>
      <c r="B101" s="147" t="s">
        <v>560</v>
      </c>
      <c r="C101" s="25"/>
      <c r="D101" s="106">
        <v>1</v>
      </c>
      <c r="E101" s="108" t="s">
        <v>438</v>
      </c>
      <c r="F101" s="70" t="s">
        <v>63</v>
      </c>
      <c r="G101" s="34"/>
      <c r="H101" s="24"/>
      <c r="I101" s="22" t="s">
        <v>39</v>
      </c>
      <c r="J101" s="25">
        <f t="shared" si="4"/>
        <v>1</v>
      </c>
      <c r="K101" s="26" t="s">
        <v>46</v>
      </c>
      <c r="L101" s="26" t="s">
        <v>7</v>
      </c>
      <c r="M101" s="66"/>
      <c r="N101" s="60"/>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144">
        <f t="shared" si="5"/>
        <v>0</v>
      </c>
      <c r="BB101" s="78">
        <f t="shared" si="6"/>
        <v>0</v>
      </c>
      <c r="BC101" s="31" t="str">
        <f t="shared" si="7"/>
        <v>INR Zero Only</v>
      </c>
      <c r="IE101" s="33"/>
      <c r="IF101" s="33"/>
      <c r="IG101" s="33"/>
      <c r="IH101" s="33"/>
      <c r="II101" s="33"/>
    </row>
    <row r="102" spans="1:243" s="32" customFormat="1" ht="15">
      <c r="A102" s="72">
        <v>1.81</v>
      </c>
      <c r="B102" s="147" t="s">
        <v>561</v>
      </c>
      <c r="C102" s="25"/>
      <c r="D102" s="106">
        <v>1</v>
      </c>
      <c r="E102" s="108" t="s">
        <v>438</v>
      </c>
      <c r="F102" s="70" t="s">
        <v>63</v>
      </c>
      <c r="G102" s="34"/>
      <c r="H102" s="24"/>
      <c r="I102" s="22" t="s">
        <v>39</v>
      </c>
      <c r="J102" s="25">
        <f t="shared" si="4"/>
        <v>1</v>
      </c>
      <c r="K102" s="26" t="s">
        <v>46</v>
      </c>
      <c r="L102" s="26" t="s">
        <v>7</v>
      </c>
      <c r="M102" s="66"/>
      <c r="N102" s="60"/>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144">
        <f t="shared" si="5"/>
        <v>0</v>
      </c>
      <c r="BB102" s="78">
        <f t="shared" si="6"/>
        <v>0</v>
      </c>
      <c r="BC102" s="31" t="str">
        <f t="shared" si="7"/>
        <v>INR Zero Only</v>
      </c>
      <c r="IE102" s="33"/>
      <c r="IF102" s="33"/>
      <c r="IG102" s="33"/>
      <c r="IH102" s="33"/>
      <c r="II102" s="33"/>
    </row>
    <row r="103" spans="1:243" s="32" customFormat="1" ht="25.5">
      <c r="A103" s="72">
        <v>1.82</v>
      </c>
      <c r="B103" s="147" t="s">
        <v>562</v>
      </c>
      <c r="C103" s="25"/>
      <c r="D103" s="106">
        <v>1</v>
      </c>
      <c r="E103" s="108" t="s">
        <v>438</v>
      </c>
      <c r="F103" s="70" t="s">
        <v>63</v>
      </c>
      <c r="G103" s="34"/>
      <c r="H103" s="24"/>
      <c r="I103" s="22" t="s">
        <v>39</v>
      </c>
      <c r="J103" s="25">
        <f t="shared" si="4"/>
        <v>1</v>
      </c>
      <c r="K103" s="26" t="s">
        <v>46</v>
      </c>
      <c r="L103" s="26" t="s">
        <v>7</v>
      </c>
      <c r="M103" s="66"/>
      <c r="N103" s="60"/>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144">
        <f t="shared" si="5"/>
        <v>0</v>
      </c>
      <c r="BB103" s="78">
        <f t="shared" si="6"/>
        <v>0</v>
      </c>
      <c r="BC103" s="31" t="str">
        <f t="shared" si="7"/>
        <v>INR Zero Only</v>
      </c>
      <c r="IE103" s="33"/>
      <c r="IF103" s="33"/>
      <c r="IG103" s="33"/>
      <c r="IH103" s="33"/>
      <c r="II103" s="33"/>
    </row>
    <row r="104" spans="1:243" s="32" customFormat="1" ht="15">
      <c r="A104" s="72">
        <v>1.83</v>
      </c>
      <c r="B104" s="147" t="s">
        <v>563</v>
      </c>
      <c r="C104" s="25"/>
      <c r="D104" s="106">
        <v>1</v>
      </c>
      <c r="E104" s="108" t="s">
        <v>438</v>
      </c>
      <c r="F104" s="70" t="s">
        <v>63</v>
      </c>
      <c r="G104" s="34"/>
      <c r="H104" s="24"/>
      <c r="I104" s="22" t="s">
        <v>39</v>
      </c>
      <c r="J104" s="25">
        <f t="shared" si="4"/>
        <v>1</v>
      </c>
      <c r="K104" s="26" t="s">
        <v>46</v>
      </c>
      <c r="L104" s="26" t="s">
        <v>7</v>
      </c>
      <c r="M104" s="66"/>
      <c r="N104" s="60"/>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144">
        <f t="shared" si="5"/>
        <v>0</v>
      </c>
      <c r="BB104" s="78">
        <f t="shared" si="6"/>
        <v>0</v>
      </c>
      <c r="BC104" s="31" t="str">
        <f t="shared" si="7"/>
        <v>INR Zero Only</v>
      </c>
      <c r="IE104" s="33"/>
      <c r="IF104" s="33"/>
      <c r="IG104" s="33"/>
      <c r="IH104" s="33"/>
      <c r="II104" s="33"/>
    </row>
    <row r="105" spans="1:243" s="32" customFormat="1" ht="15">
      <c r="A105" s="72">
        <v>1.84</v>
      </c>
      <c r="B105" s="147" t="s">
        <v>564</v>
      </c>
      <c r="C105" s="25"/>
      <c r="D105" s="106">
        <v>1</v>
      </c>
      <c r="E105" s="108" t="s">
        <v>438</v>
      </c>
      <c r="F105" s="70" t="s">
        <v>63</v>
      </c>
      <c r="G105" s="34"/>
      <c r="H105" s="24"/>
      <c r="I105" s="22" t="s">
        <v>39</v>
      </c>
      <c r="J105" s="25">
        <f t="shared" si="4"/>
        <v>1</v>
      </c>
      <c r="K105" s="26" t="s">
        <v>46</v>
      </c>
      <c r="L105" s="26" t="s">
        <v>7</v>
      </c>
      <c r="M105" s="66"/>
      <c r="N105" s="60"/>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144">
        <f t="shared" si="5"/>
        <v>0</v>
      </c>
      <c r="BB105" s="78">
        <f t="shared" si="6"/>
        <v>0</v>
      </c>
      <c r="BC105" s="31" t="str">
        <f t="shared" si="7"/>
        <v>INR Zero Only</v>
      </c>
      <c r="IE105" s="33"/>
      <c r="IF105" s="33"/>
      <c r="IG105" s="33"/>
      <c r="IH105" s="33"/>
      <c r="II105" s="33"/>
    </row>
    <row r="106" spans="1:243" s="32" customFormat="1" ht="25.5">
      <c r="A106" s="72">
        <v>1.85</v>
      </c>
      <c r="B106" s="147" t="s">
        <v>565</v>
      </c>
      <c r="C106" s="25"/>
      <c r="D106" s="106">
        <v>1</v>
      </c>
      <c r="E106" s="108" t="s">
        <v>438</v>
      </c>
      <c r="F106" s="70" t="s">
        <v>63</v>
      </c>
      <c r="G106" s="34"/>
      <c r="H106" s="24"/>
      <c r="I106" s="22" t="s">
        <v>39</v>
      </c>
      <c r="J106" s="25">
        <f t="shared" si="4"/>
        <v>1</v>
      </c>
      <c r="K106" s="26" t="s">
        <v>46</v>
      </c>
      <c r="L106" s="26" t="s">
        <v>7</v>
      </c>
      <c r="M106" s="66"/>
      <c r="N106" s="60"/>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144">
        <f t="shared" si="5"/>
        <v>0</v>
      </c>
      <c r="BB106" s="78">
        <f t="shared" si="6"/>
        <v>0</v>
      </c>
      <c r="BC106" s="31" t="str">
        <f t="shared" si="7"/>
        <v>INR Zero Only</v>
      </c>
      <c r="IE106" s="33"/>
      <c r="IF106" s="33"/>
      <c r="IG106" s="33"/>
      <c r="IH106" s="33"/>
      <c r="II106" s="33"/>
    </row>
    <row r="107" spans="1:243" s="32" customFormat="1" ht="15">
      <c r="A107" s="72">
        <v>1.86</v>
      </c>
      <c r="B107" s="147" t="s">
        <v>566</v>
      </c>
      <c r="C107" s="25"/>
      <c r="D107" s="106">
        <v>1</v>
      </c>
      <c r="E107" s="108" t="s">
        <v>438</v>
      </c>
      <c r="F107" s="70" t="s">
        <v>63</v>
      </c>
      <c r="G107" s="34"/>
      <c r="H107" s="24"/>
      <c r="I107" s="22" t="s">
        <v>39</v>
      </c>
      <c r="J107" s="25">
        <f t="shared" si="4"/>
        <v>1</v>
      </c>
      <c r="K107" s="26" t="s">
        <v>46</v>
      </c>
      <c r="L107" s="26" t="s">
        <v>7</v>
      </c>
      <c r="M107" s="66"/>
      <c r="N107" s="60"/>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144">
        <f t="shared" si="5"/>
        <v>0</v>
      </c>
      <c r="BB107" s="78">
        <f t="shared" si="6"/>
        <v>0</v>
      </c>
      <c r="BC107" s="31" t="str">
        <f t="shared" si="7"/>
        <v>INR Zero Only</v>
      </c>
      <c r="IE107" s="33"/>
      <c r="IF107" s="33"/>
      <c r="IG107" s="33"/>
      <c r="IH107" s="33"/>
      <c r="II107" s="33"/>
    </row>
    <row r="108" spans="1:243" s="32" customFormat="1" ht="15">
      <c r="A108" s="72">
        <v>1.87</v>
      </c>
      <c r="B108" s="147" t="s">
        <v>567</v>
      </c>
      <c r="C108" s="25"/>
      <c r="D108" s="106">
        <v>1</v>
      </c>
      <c r="E108" s="108" t="s">
        <v>438</v>
      </c>
      <c r="F108" s="70" t="s">
        <v>63</v>
      </c>
      <c r="G108" s="34"/>
      <c r="H108" s="24"/>
      <c r="I108" s="22" t="s">
        <v>39</v>
      </c>
      <c r="J108" s="25">
        <f t="shared" si="4"/>
        <v>1</v>
      </c>
      <c r="K108" s="26" t="s">
        <v>46</v>
      </c>
      <c r="L108" s="26" t="s">
        <v>7</v>
      </c>
      <c r="M108" s="66"/>
      <c r="N108" s="60"/>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144">
        <f t="shared" si="5"/>
        <v>0</v>
      </c>
      <c r="BB108" s="78">
        <f t="shared" si="6"/>
        <v>0</v>
      </c>
      <c r="BC108" s="31" t="str">
        <f t="shared" si="7"/>
        <v>INR Zero Only</v>
      </c>
      <c r="IE108" s="33"/>
      <c r="IF108" s="33"/>
      <c r="IG108" s="33"/>
      <c r="IH108" s="33"/>
      <c r="II108" s="33"/>
    </row>
    <row r="109" spans="1:243" s="32" customFormat="1" ht="38.25">
      <c r="A109" s="72">
        <v>1.88</v>
      </c>
      <c r="B109" s="147" t="s">
        <v>568</v>
      </c>
      <c r="C109" s="25"/>
      <c r="D109" s="106">
        <v>29</v>
      </c>
      <c r="E109" s="108" t="s">
        <v>38</v>
      </c>
      <c r="F109" s="70" t="s">
        <v>63</v>
      </c>
      <c r="G109" s="34"/>
      <c r="H109" s="24"/>
      <c r="I109" s="22" t="s">
        <v>39</v>
      </c>
      <c r="J109" s="25">
        <f t="shared" si="4"/>
        <v>1</v>
      </c>
      <c r="K109" s="26" t="s">
        <v>46</v>
      </c>
      <c r="L109" s="26" t="s">
        <v>7</v>
      </c>
      <c r="M109" s="66"/>
      <c r="N109" s="60"/>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144">
        <f t="shared" si="5"/>
        <v>0</v>
      </c>
      <c r="BB109" s="78">
        <f t="shared" si="6"/>
        <v>0</v>
      </c>
      <c r="BC109" s="31" t="str">
        <f t="shared" si="7"/>
        <v>INR Zero Only</v>
      </c>
      <c r="IE109" s="33"/>
      <c r="IF109" s="33"/>
      <c r="IG109" s="33"/>
      <c r="IH109" s="33"/>
      <c r="II109" s="33"/>
    </row>
    <row r="110" spans="1:243" s="32" customFormat="1" ht="15">
      <c r="A110" s="72">
        <v>1.89</v>
      </c>
      <c r="B110" s="147" t="s">
        <v>569</v>
      </c>
      <c r="C110" s="25"/>
      <c r="D110" s="106">
        <v>1</v>
      </c>
      <c r="E110" s="108" t="s">
        <v>38</v>
      </c>
      <c r="F110" s="70" t="s">
        <v>63</v>
      </c>
      <c r="G110" s="34"/>
      <c r="H110" s="24"/>
      <c r="I110" s="22" t="s">
        <v>39</v>
      </c>
      <c r="J110" s="25">
        <f t="shared" si="4"/>
        <v>1</v>
      </c>
      <c r="K110" s="26" t="s">
        <v>46</v>
      </c>
      <c r="L110" s="26" t="s">
        <v>7</v>
      </c>
      <c r="M110" s="66"/>
      <c r="N110" s="60"/>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144">
        <f t="shared" si="5"/>
        <v>0</v>
      </c>
      <c r="BB110" s="78">
        <f t="shared" si="6"/>
        <v>0</v>
      </c>
      <c r="BC110" s="31" t="str">
        <f t="shared" si="7"/>
        <v>INR Zero Only</v>
      </c>
      <c r="IE110" s="33"/>
      <c r="IF110" s="33"/>
      <c r="IG110" s="33"/>
      <c r="IH110" s="33"/>
      <c r="II110" s="33"/>
    </row>
    <row r="111" spans="1:243" s="32" customFormat="1" ht="15">
      <c r="A111" s="72">
        <v>1.9</v>
      </c>
      <c r="B111" s="147" t="s">
        <v>570</v>
      </c>
      <c r="C111" s="25"/>
      <c r="D111" s="106">
        <v>58</v>
      </c>
      <c r="E111" s="108" t="s">
        <v>38</v>
      </c>
      <c r="F111" s="70" t="s">
        <v>63</v>
      </c>
      <c r="G111" s="34"/>
      <c r="H111" s="24"/>
      <c r="I111" s="22" t="s">
        <v>39</v>
      </c>
      <c r="J111" s="25">
        <f t="shared" si="4"/>
        <v>1</v>
      </c>
      <c r="K111" s="26" t="s">
        <v>46</v>
      </c>
      <c r="L111" s="26" t="s">
        <v>7</v>
      </c>
      <c r="M111" s="66"/>
      <c r="N111" s="60"/>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144">
        <f t="shared" si="5"/>
        <v>0</v>
      </c>
      <c r="BB111" s="78">
        <f t="shared" si="6"/>
        <v>0</v>
      </c>
      <c r="BC111" s="31" t="str">
        <f t="shared" si="7"/>
        <v>INR Zero Only</v>
      </c>
      <c r="IE111" s="33"/>
      <c r="IF111" s="33"/>
      <c r="IG111" s="33"/>
      <c r="IH111" s="33"/>
      <c r="II111" s="33"/>
    </row>
    <row r="112" spans="1:243" s="32" customFormat="1" ht="25.5">
      <c r="A112" s="72">
        <v>1.91</v>
      </c>
      <c r="B112" s="147" t="s">
        <v>571</v>
      </c>
      <c r="C112" s="25"/>
      <c r="D112" s="106">
        <v>6</v>
      </c>
      <c r="E112" s="108" t="s">
        <v>38</v>
      </c>
      <c r="F112" s="70" t="s">
        <v>63</v>
      </c>
      <c r="G112" s="34"/>
      <c r="H112" s="24"/>
      <c r="I112" s="22" t="s">
        <v>39</v>
      </c>
      <c r="J112" s="25">
        <f t="shared" si="4"/>
        <v>1</v>
      </c>
      <c r="K112" s="26" t="s">
        <v>46</v>
      </c>
      <c r="L112" s="26" t="s">
        <v>7</v>
      </c>
      <c r="M112" s="66"/>
      <c r="N112" s="60"/>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144">
        <f t="shared" si="5"/>
        <v>0</v>
      </c>
      <c r="BB112" s="78">
        <f t="shared" si="6"/>
        <v>0</v>
      </c>
      <c r="BC112" s="31" t="str">
        <f t="shared" si="7"/>
        <v>INR Zero Only</v>
      </c>
      <c r="IE112" s="33"/>
      <c r="IF112" s="33"/>
      <c r="IG112" s="33"/>
      <c r="IH112" s="33"/>
      <c r="II112" s="33"/>
    </row>
    <row r="113" spans="1:243" s="32" customFormat="1" ht="15">
      <c r="A113" s="72">
        <v>1.92</v>
      </c>
      <c r="B113" s="147" t="s">
        <v>572</v>
      </c>
      <c r="C113" s="25"/>
      <c r="D113" s="106">
        <v>14</v>
      </c>
      <c r="E113" s="108" t="s">
        <v>38</v>
      </c>
      <c r="F113" s="70" t="s">
        <v>63</v>
      </c>
      <c r="G113" s="34"/>
      <c r="H113" s="24"/>
      <c r="I113" s="22" t="s">
        <v>39</v>
      </c>
      <c r="J113" s="25">
        <f t="shared" si="4"/>
        <v>1</v>
      </c>
      <c r="K113" s="26" t="s">
        <v>46</v>
      </c>
      <c r="L113" s="26" t="s">
        <v>7</v>
      </c>
      <c r="M113" s="66"/>
      <c r="N113" s="60"/>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144">
        <f t="shared" si="5"/>
        <v>0</v>
      </c>
      <c r="BB113" s="78">
        <f t="shared" si="6"/>
        <v>0</v>
      </c>
      <c r="BC113" s="31" t="str">
        <f t="shared" si="7"/>
        <v>INR Zero Only</v>
      </c>
      <c r="IE113" s="33"/>
      <c r="IF113" s="33"/>
      <c r="IG113" s="33"/>
      <c r="IH113" s="33"/>
      <c r="II113" s="33"/>
    </row>
    <row r="114" spans="1:243" s="32" customFormat="1" ht="15">
      <c r="A114" s="72">
        <v>1.93</v>
      </c>
      <c r="B114" s="147" t="s">
        <v>573</v>
      </c>
      <c r="C114" s="25"/>
      <c r="D114" s="106">
        <v>2</v>
      </c>
      <c r="E114" s="108" t="s">
        <v>38</v>
      </c>
      <c r="F114" s="70" t="s">
        <v>63</v>
      </c>
      <c r="G114" s="34"/>
      <c r="H114" s="24"/>
      <c r="I114" s="22" t="s">
        <v>39</v>
      </c>
      <c r="J114" s="25">
        <f t="shared" si="4"/>
        <v>1</v>
      </c>
      <c r="K114" s="26" t="s">
        <v>46</v>
      </c>
      <c r="L114" s="26" t="s">
        <v>7</v>
      </c>
      <c r="M114" s="66"/>
      <c r="N114" s="60"/>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144">
        <f t="shared" si="5"/>
        <v>0</v>
      </c>
      <c r="BB114" s="78">
        <f t="shared" si="6"/>
        <v>0</v>
      </c>
      <c r="BC114" s="31" t="str">
        <f t="shared" si="7"/>
        <v>INR Zero Only</v>
      </c>
      <c r="IE114" s="33"/>
      <c r="IF114" s="33"/>
      <c r="IG114" s="33"/>
      <c r="IH114" s="33"/>
      <c r="II114" s="33"/>
    </row>
    <row r="115" spans="1:243" s="32" customFormat="1" ht="15">
      <c r="A115" s="72">
        <v>1.94</v>
      </c>
      <c r="B115" s="147" t="s">
        <v>574</v>
      </c>
      <c r="C115" s="25"/>
      <c r="D115" s="106">
        <v>2</v>
      </c>
      <c r="E115" s="108" t="s">
        <v>38</v>
      </c>
      <c r="F115" s="70" t="s">
        <v>63</v>
      </c>
      <c r="G115" s="34"/>
      <c r="H115" s="24"/>
      <c r="I115" s="22" t="s">
        <v>39</v>
      </c>
      <c r="J115" s="25">
        <f t="shared" si="4"/>
        <v>1</v>
      </c>
      <c r="K115" s="26" t="s">
        <v>46</v>
      </c>
      <c r="L115" s="26" t="s">
        <v>7</v>
      </c>
      <c r="M115" s="66"/>
      <c r="N115" s="60"/>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144">
        <f t="shared" si="5"/>
        <v>0</v>
      </c>
      <c r="BB115" s="78">
        <f t="shared" si="6"/>
        <v>0</v>
      </c>
      <c r="BC115" s="31" t="str">
        <f t="shared" si="7"/>
        <v>INR Zero Only</v>
      </c>
      <c r="IE115" s="33"/>
      <c r="IF115" s="33"/>
      <c r="IG115" s="33"/>
      <c r="IH115" s="33"/>
      <c r="II115" s="33"/>
    </row>
    <row r="116" spans="1:243" s="32" customFormat="1" ht="15">
      <c r="A116" s="72">
        <v>1.95</v>
      </c>
      <c r="B116" s="147" t="s">
        <v>575</v>
      </c>
      <c r="C116" s="25"/>
      <c r="D116" s="106">
        <v>1</v>
      </c>
      <c r="E116" s="108" t="s">
        <v>38</v>
      </c>
      <c r="F116" s="70" t="s">
        <v>63</v>
      </c>
      <c r="G116" s="34"/>
      <c r="H116" s="24"/>
      <c r="I116" s="22" t="s">
        <v>39</v>
      </c>
      <c r="J116" s="25">
        <f t="shared" si="4"/>
        <v>1</v>
      </c>
      <c r="K116" s="26" t="s">
        <v>46</v>
      </c>
      <c r="L116" s="26" t="s">
        <v>7</v>
      </c>
      <c r="M116" s="66"/>
      <c r="N116" s="60"/>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144">
        <f t="shared" si="5"/>
        <v>0</v>
      </c>
      <c r="BB116" s="78">
        <f t="shared" si="6"/>
        <v>0</v>
      </c>
      <c r="BC116" s="31" t="str">
        <f t="shared" si="7"/>
        <v>INR Zero Only</v>
      </c>
      <c r="IE116" s="33"/>
      <c r="IF116" s="33"/>
      <c r="IG116" s="33"/>
      <c r="IH116" s="33"/>
      <c r="II116" s="33"/>
    </row>
    <row r="117" spans="1:243" s="32" customFormat="1" ht="15">
      <c r="A117" s="72">
        <v>1.96</v>
      </c>
      <c r="B117" s="147" t="s">
        <v>576</v>
      </c>
      <c r="C117" s="25"/>
      <c r="D117" s="106">
        <v>4</v>
      </c>
      <c r="E117" s="108" t="s">
        <v>38</v>
      </c>
      <c r="F117" s="70" t="s">
        <v>63</v>
      </c>
      <c r="G117" s="34"/>
      <c r="H117" s="24"/>
      <c r="I117" s="22" t="s">
        <v>39</v>
      </c>
      <c r="J117" s="25">
        <f t="shared" si="4"/>
        <v>1</v>
      </c>
      <c r="K117" s="26" t="s">
        <v>46</v>
      </c>
      <c r="L117" s="26" t="s">
        <v>7</v>
      </c>
      <c r="M117" s="66"/>
      <c r="N117" s="60"/>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144">
        <f t="shared" si="5"/>
        <v>0</v>
      </c>
      <c r="BB117" s="78">
        <f t="shared" si="6"/>
        <v>0</v>
      </c>
      <c r="BC117" s="31" t="str">
        <f t="shared" si="7"/>
        <v>INR Zero Only</v>
      </c>
      <c r="IE117" s="33"/>
      <c r="IF117" s="33"/>
      <c r="IG117" s="33"/>
      <c r="IH117" s="33"/>
      <c r="II117" s="33"/>
    </row>
    <row r="118" spans="1:243" s="32" customFormat="1" ht="15">
      <c r="A118" s="72">
        <v>1.97</v>
      </c>
      <c r="B118" s="147" t="s">
        <v>577</v>
      </c>
      <c r="C118" s="25"/>
      <c r="D118" s="106">
        <v>37</v>
      </c>
      <c r="E118" s="108" t="s">
        <v>38</v>
      </c>
      <c r="F118" s="70" t="s">
        <v>63</v>
      </c>
      <c r="G118" s="34"/>
      <c r="H118" s="24"/>
      <c r="I118" s="22" t="s">
        <v>39</v>
      </c>
      <c r="J118" s="25">
        <f t="shared" si="4"/>
        <v>1</v>
      </c>
      <c r="K118" s="26" t="s">
        <v>46</v>
      </c>
      <c r="L118" s="26" t="s">
        <v>7</v>
      </c>
      <c r="M118" s="66"/>
      <c r="N118" s="60"/>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144">
        <f t="shared" si="5"/>
        <v>0</v>
      </c>
      <c r="BB118" s="78">
        <f t="shared" si="6"/>
        <v>0</v>
      </c>
      <c r="BC118" s="31" t="str">
        <f t="shared" si="7"/>
        <v>INR Zero Only</v>
      </c>
      <c r="IE118" s="33"/>
      <c r="IF118" s="33"/>
      <c r="IG118" s="33"/>
      <c r="IH118" s="33"/>
      <c r="II118" s="33"/>
    </row>
    <row r="119" spans="1:243" s="32" customFormat="1" ht="25.5">
      <c r="A119" s="72">
        <v>1.98</v>
      </c>
      <c r="B119" s="147" t="s">
        <v>578</v>
      </c>
      <c r="C119" s="25"/>
      <c r="D119" s="106">
        <v>3950</v>
      </c>
      <c r="E119" s="108" t="s">
        <v>135</v>
      </c>
      <c r="F119" s="70" t="s">
        <v>63</v>
      </c>
      <c r="G119" s="34"/>
      <c r="H119" s="24"/>
      <c r="I119" s="22" t="s">
        <v>39</v>
      </c>
      <c r="J119" s="25">
        <f t="shared" si="4"/>
        <v>1</v>
      </c>
      <c r="K119" s="26" t="s">
        <v>46</v>
      </c>
      <c r="L119" s="26" t="s">
        <v>7</v>
      </c>
      <c r="M119" s="66"/>
      <c r="N119" s="60"/>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144">
        <f t="shared" si="5"/>
        <v>0</v>
      </c>
      <c r="BB119" s="78">
        <f t="shared" si="6"/>
        <v>0</v>
      </c>
      <c r="BC119" s="31" t="str">
        <f t="shared" si="7"/>
        <v>INR Zero Only</v>
      </c>
      <c r="IE119" s="33"/>
      <c r="IF119" s="33"/>
      <c r="IG119" s="33"/>
      <c r="IH119" s="33"/>
      <c r="II119" s="33"/>
    </row>
    <row r="120" spans="1:243" s="32" customFormat="1" ht="25.5">
      <c r="A120" s="72">
        <v>1.99</v>
      </c>
      <c r="B120" s="147" t="s">
        <v>579</v>
      </c>
      <c r="C120" s="25"/>
      <c r="D120" s="106">
        <v>350</v>
      </c>
      <c r="E120" s="108" t="s">
        <v>135</v>
      </c>
      <c r="F120" s="70" t="s">
        <v>63</v>
      </c>
      <c r="G120" s="34"/>
      <c r="H120" s="24"/>
      <c r="I120" s="22" t="s">
        <v>39</v>
      </c>
      <c r="J120" s="25">
        <f t="shared" si="4"/>
        <v>1</v>
      </c>
      <c r="K120" s="26" t="s">
        <v>46</v>
      </c>
      <c r="L120" s="26" t="s">
        <v>7</v>
      </c>
      <c r="M120" s="66"/>
      <c r="N120" s="60"/>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144">
        <f t="shared" si="5"/>
        <v>0</v>
      </c>
      <c r="BB120" s="78">
        <f t="shared" si="6"/>
        <v>0</v>
      </c>
      <c r="BC120" s="31" t="str">
        <f t="shared" si="7"/>
        <v>INR Zero Only</v>
      </c>
      <c r="IE120" s="33"/>
      <c r="IF120" s="33"/>
      <c r="IG120" s="33"/>
      <c r="IH120" s="33"/>
      <c r="II120" s="33"/>
    </row>
    <row r="121" spans="1:243" s="32" customFormat="1" ht="25.5">
      <c r="A121" s="72">
        <v>2</v>
      </c>
      <c r="B121" s="147" t="s">
        <v>580</v>
      </c>
      <c r="C121" s="25"/>
      <c r="D121" s="106">
        <v>2250</v>
      </c>
      <c r="E121" s="108" t="s">
        <v>135</v>
      </c>
      <c r="F121" s="70" t="s">
        <v>63</v>
      </c>
      <c r="G121" s="34"/>
      <c r="H121" s="24"/>
      <c r="I121" s="22" t="s">
        <v>39</v>
      </c>
      <c r="J121" s="25">
        <f t="shared" si="4"/>
        <v>1</v>
      </c>
      <c r="K121" s="26" t="s">
        <v>46</v>
      </c>
      <c r="L121" s="26" t="s">
        <v>7</v>
      </c>
      <c r="M121" s="66"/>
      <c r="N121" s="60"/>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144">
        <f t="shared" si="5"/>
        <v>0</v>
      </c>
      <c r="BB121" s="78">
        <f t="shared" si="6"/>
        <v>0</v>
      </c>
      <c r="BC121" s="31" t="str">
        <f t="shared" si="7"/>
        <v>INR Zero Only</v>
      </c>
      <c r="IE121" s="33"/>
      <c r="IF121" s="33"/>
      <c r="IG121" s="33"/>
      <c r="IH121" s="33"/>
      <c r="II121" s="33"/>
    </row>
    <row r="122" spans="1:243" s="32" customFormat="1" ht="15">
      <c r="A122" s="72">
        <v>2.01</v>
      </c>
      <c r="B122" s="147" t="s">
        <v>581</v>
      </c>
      <c r="C122" s="25"/>
      <c r="D122" s="106">
        <v>150</v>
      </c>
      <c r="E122" s="108" t="s">
        <v>135</v>
      </c>
      <c r="F122" s="70" t="s">
        <v>63</v>
      </c>
      <c r="G122" s="34"/>
      <c r="H122" s="24"/>
      <c r="I122" s="22" t="s">
        <v>39</v>
      </c>
      <c r="J122" s="25">
        <f t="shared" si="4"/>
        <v>1</v>
      </c>
      <c r="K122" s="26" t="s">
        <v>46</v>
      </c>
      <c r="L122" s="26" t="s">
        <v>7</v>
      </c>
      <c r="M122" s="66"/>
      <c r="N122" s="60"/>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144">
        <f t="shared" si="5"/>
        <v>0</v>
      </c>
      <c r="BB122" s="78">
        <f t="shared" si="6"/>
        <v>0</v>
      </c>
      <c r="BC122" s="31" t="str">
        <f t="shared" si="7"/>
        <v>INR Zero Only</v>
      </c>
      <c r="IE122" s="33"/>
      <c r="IF122" s="33"/>
      <c r="IG122" s="33"/>
      <c r="IH122" s="33"/>
      <c r="II122" s="33"/>
    </row>
    <row r="123" spans="1:243" s="32" customFormat="1" ht="25.5">
      <c r="A123" s="72">
        <v>2.02</v>
      </c>
      <c r="B123" s="147" t="s">
        <v>582</v>
      </c>
      <c r="C123" s="25"/>
      <c r="D123" s="106">
        <v>450</v>
      </c>
      <c r="E123" s="108" t="s">
        <v>135</v>
      </c>
      <c r="F123" s="70" t="s">
        <v>63</v>
      </c>
      <c r="G123" s="34"/>
      <c r="H123" s="24"/>
      <c r="I123" s="22" t="s">
        <v>39</v>
      </c>
      <c r="J123" s="25">
        <f t="shared" si="4"/>
        <v>1</v>
      </c>
      <c r="K123" s="26" t="s">
        <v>46</v>
      </c>
      <c r="L123" s="26" t="s">
        <v>7</v>
      </c>
      <c r="M123" s="66"/>
      <c r="N123" s="60"/>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144">
        <f t="shared" si="5"/>
        <v>0</v>
      </c>
      <c r="BB123" s="78">
        <f t="shared" si="6"/>
        <v>0</v>
      </c>
      <c r="BC123" s="31" t="str">
        <f t="shared" si="7"/>
        <v>INR Zero Only</v>
      </c>
      <c r="IE123" s="33"/>
      <c r="IF123" s="33"/>
      <c r="IG123" s="33"/>
      <c r="IH123" s="33"/>
      <c r="II123" s="33"/>
    </row>
    <row r="124" spans="1:243" s="32" customFormat="1" ht="33" customHeight="1">
      <c r="A124" s="112" t="s">
        <v>44</v>
      </c>
      <c r="B124" s="98"/>
      <c r="C124" s="99"/>
      <c r="D124" s="100"/>
      <c r="E124" s="124"/>
      <c r="F124" s="100"/>
      <c r="G124" s="100"/>
      <c r="H124" s="101"/>
      <c r="I124" s="101"/>
      <c r="J124" s="101"/>
      <c r="K124" s="101"/>
      <c r="L124" s="102"/>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145">
        <f>SUM(BA16:BA123)</f>
        <v>0</v>
      </c>
      <c r="BB124" s="103">
        <f>SUM(BB13:BB13)</f>
        <v>0</v>
      </c>
      <c r="BC124" s="104" t="str">
        <f>SpellNumber($E$2,BA124)</f>
        <v>INR Zero Only</v>
      </c>
      <c r="IE124" s="33">
        <v>4</v>
      </c>
      <c r="IF124" s="33" t="s">
        <v>41</v>
      </c>
      <c r="IG124" s="33" t="s">
        <v>43</v>
      </c>
      <c r="IH124" s="33">
        <v>10</v>
      </c>
      <c r="II124" s="33" t="s">
        <v>38</v>
      </c>
    </row>
    <row r="125" spans="1:243" s="51" customFormat="1" ht="39" customHeight="1" hidden="1">
      <c r="A125" s="119" t="s">
        <v>48</v>
      </c>
      <c r="B125" s="42"/>
      <c r="C125" s="43"/>
      <c r="D125" s="44"/>
      <c r="E125" s="125" t="s">
        <v>45</v>
      </c>
      <c r="F125" s="58"/>
      <c r="G125" s="46"/>
      <c r="H125" s="47"/>
      <c r="I125" s="47"/>
      <c r="J125" s="47"/>
      <c r="K125" s="48"/>
      <c r="L125" s="49"/>
      <c r="M125" s="50"/>
      <c r="O125" s="32"/>
      <c r="P125" s="32"/>
      <c r="Q125" s="32"/>
      <c r="R125" s="32"/>
      <c r="S125" s="32"/>
      <c r="BA125" s="146">
        <f>IF(ISBLANK(F125),0,IF(E125="Excess (+)",ROUND(BA124+(BA124*F125),2),IF(E125="Less (-)",ROUND(BA124+(BA124*F125*(-1)),2),0)))</f>
        <v>0</v>
      </c>
      <c r="BB125" s="57">
        <f>ROUND(BA125,0)</f>
        <v>0</v>
      </c>
      <c r="BC125" s="31" t="str">
        <f>SpellNumber(L125,BB125)</f>
        <v> Zero Only</v>
      </c>
      <c r="IE125" s="52"/>
      <c r="IF125" s="52"/>
      <c r="IG125" s="52"/>
      <c r="IH125" s="52"/>
      <c r="II125" s="52"/>
    </row>
    <row r="126" spans="1:243" s="51" customFormat="1" ht="51" customHeight="1">
      <c r="A126" s="113" t="s">
        <v>47</v>
      </c>
      <c r="B126" s="35"/>
      <c r="C126" s="297" t="str">
        <f>SpellNumber($E$2,BA124)</f>
        <v>INR Zero Only</v>
      </c>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c r="AS126" s="298"/>
      <c r="AT126" s="298"/>
      <c r="AU126" s="298"/>
      <c r="AV126" s="298"/>
      <c r="AW126" s="298"/>
      <c r="AX126" s="298"/>
      <c r="AY126" s="298"/>
      <c r="AZ126" s="298"/>
      <c r="BA126" s="298"/>
      <c r="BB126" s="298"/>
      <c r="BC126" s="299"/>
      <c r="IE126" s="52"/>
      <c r="IF126" s="52"/>
      <c r="IG126" s="52"/>
      <c r="IH126" s="52"/>
      <c r="II126" s="52"/>
    </row>
    <row r="127" spans="1:243" s="14" customFormat="1" ht="15">
      <c r="A127" s="120"/>
      <c r="B127" s="32"/>
      <c r="C127" s="53"/>
      <c r="D127" s="53"/>
      <c r="E127" s="126"/>
      <c r="F127" s="53"/>
      <c r="G127" s="53"/>
      <c r="H127" s="53"/>
      <c r="I127" s="53"/>
      <c r="J127" s="53"/>
      <c r="K127" s="53"/>
      <c r="L127" s="53"/>
      <c r="M127" s="53"/>
      <c r="O127" s="53"/>
      <c r="BA127" s="126"/>
      <c r="BC127" s="53"/>
      <c r="IE127" s="15"/>
      <c r="IF127" s="15"/>
      <c r="IG127" s="15"/>
      <c r="IH127" s="15"/>
      <c r="II127" s="15"/>
    </row>
    <row r="128" spans="2:243" s="121" customFormat="1" ht="15.75" customHeight="1">
      <c r="B128" s="116"/>
      <c r="C128" s="53"/>
      <c r="D128" s="53"/>
      <c r="E128" s="126"/>
      <c r="F128" s="53"/>
      <c r="G128" s="53"/>
      <c r="H128" s="53"/>
      <c r="I128" s="53"/>
      <c r="J128" s="53"/>
      <c r="K128" s="53"/>
      <c r="L128" s="53"/>
      <c r="M128" s="53"/>
      <c r="N128" s="54"/>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126"/>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5"/>
      <c r="IF128" s="55"/>
      <c r="IG128" s="55"/>
      <c r="IH128" s="55"/>
      <c r="II128" s="55"/>
    </row>
    <row r="131" spans="2:243" s="121" customFormat="1" ht="15.75" customHeight="1">
      <c r="B131" s="116"/>
      <c r="C131" s="53"/>
      <c r="D131" s="53"/>
      <c r="E131" s="126"/>
      <c r="F131" s="53"/>
      <c r="G131" s="53"/>
      <c r="H131" s="53"/>
      <c r="I131" s="53"/>
      <c r="J131" s="53"/>
      <c r="K131" s="53"/>
      <c r="L131" s="53"/>
      <c r="M131" s="53"/>
      <c r="N131" s="54"/>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126"/>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53"/>
      <c r="GC131" s="53"/>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53"/>
      <c r="HN131" s="53"/>
      <c r="HO131" s="53"/>
      <c r="HP131" s="53"/>
      <c r="HQ131" s="53"/>
      <c r="HR131" s="53"/>
      <c r="HS131" s="53"/>
      <c r="HT131" s="53"/>
      <c r="HU131" s="53"/>
      <c r="HV131" s="53"/>
      <c r="HW131" s="53"/>
      <c r="HX131" s="53"/>
      <c r="HY131" s="53"/>
      <c r="HZ131" s="53"/>
      <c r="IA131" s="53"/>
      <c r="IB131" s="53"/>
      <c r="IC131" s="53"/>
      <c r="ID131" s="53"/>
      <c r="IE131" s="55"/>
      <c r="IF131" s="55"/>
      <c r="IG131" s="55"/>
      <c r="IH131" s="55"/>
      <c r="II131" s="55"/>
    </row>
    <row r="158" spans="2:243" s="121" customFormat="1" ht="15.75" customHeight="1">
      <c r="B158" s="116"/>
      <c r="C158" s="53"/>
      <c r="D158" s="53"/>
      <c r="E158" s="126"/>
      <c r="F158" s="53"/>
      <c r="G158" s="53"/>
      <c r="H158" s="53"/>
      <c r="I158" s="53"/>
      <c r="J158" s="53"/>
      <c r="K158" s="53"/>
      <c r="L158" s="53"/>
      <c r="M158" s="53"/>
      <c r="N158" s="54"/>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126"/>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3"/>
      <c r="ER158" s="53"/>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53"/>
      <c r="GC158" s="53"/>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53"/>
      <c r="HN158" s="53"/>
      <c r="HO158" s="53"/>
      <c r="HP158" s="53"/>
      <c r="HQ158" s="53"/>
      <c r="HR158" s="53"/>
      <c r="HS158" s="53"/>
      <c r="HT158" s="53"/>
      <c r="HU158" s="53"/>
      <c r="HV158" s="53"/>
      <c r="HW158" s="53"/>
      <c r="HX158" s="53"/>
      <c r="HY158" s="53"/>
      <c r="HZ158" s="53"/>
      <c r="IA158" s="53"/>
      <c r="IB158" s="53"/>
      <c r="IC158" s="53"/>
      <c r="ID158" s="53"/>
      <c r="IE158" s="55"/>
      <c r="IF158" s="55"/>
      <c r="IG158" s="55"/>
      <c r="IH158" s="55"/>
      <c r="II158" s="55"/>
    </row>
    <row r="169" spans="2:243" s="121" customFormat="1" ht="15.75" customHeight="1">
      <c r="B169" s="116"/>
      <c r="C169" s="53"/>
      <c r="D169" s="53"/>
      <c r="E169" s="126"/>
      <c r="F169" s="53"/>
      <c r="G169" s="53"/>
      <c r="H169" s="53"/>
      <c r="I169" s="53"/>
      <c r="J169" s="53"/>
      <c r="K169" s="53"/>
      <c r="L169" s="53"/>
      <c r="M169" s="53"/>
      <c r="N169" s="54"/>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126"/>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53"/>
      <c r="HN169" s="53"/>
      <c r="HO169" s="53"/>
      <c r="HP169" s="53"/>
      <c r="HQ169" s="53"/>
      <c r="HR169" s="53"/>
      <c r="HS169" s="53"/>
      <c r="HT169" s="53"/>
      <c r="HU169" s="53"/>
      <c r="HV169" s="53"/>
      <c r="HW169" s="53"/>
      <c r="HX169" s="53"/>
      <c r="HY169" s="53"/>
      <c r="HZ169" s="53"/>
      <c r="IA169" s="53"/>
      <c r="IB169" s="53"/>
      <c r="IC169" s="53"/>
      <c r="ID169" s="53"/>
      <c r="IE169" s="55"/>
      <c r="IF169" s="55"/>
      <c r="IG169" s="55"/>
      <c r="IH169" s="55"/>
      <c r="II169" s="55"/>
    </row>
    <row r="170" spans="2:243" s="121" customFormat="1" ht="15.75" customHeight="1">
      <c r="B170" s="116"/>
      <c r="C170" s="53"/>
      <c r="D170" s="53"/>
      <c r="E170" s="126"/>
      <c r="F170" s="53"/>
      <c r="G170" s="53"/>
      <c r="H170" s="53"/>
      <c r="I170" s="53"/>
      <c r="J170" s="53"/>
      <c r="K170" s="53"/>
      <c r="L170" s="53"/>
      <c r="M170" s="53"/>
      <c r="N170" s="54"/>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126"/>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5"/>
      <c r="IF170" s="55"/>
      <c r="IG170" s="55"/>
      <c r="IH170" s="55"/>
      <c r="II170" s="55"/>
    </row>
    <row r="171" spans="2:243" s="121" customFormat="1" ht="15.75" customHeight="1">
      <c r="B171" s="116"/>
      <c r="C171" s="53"/>
      <c r="D171" s="53"/>
      <c r="E171" s="126"/>
      <c r="F171" s="53"/>
      <c r="G171" s="53"/>
      <c r="H171" s="53"/>
      <c r="I171" s="53"/>
      <c r="J171" s="53"/>
      <c r="K171" s="53"/>
      <c r="L171" s="53"/>
      <c r="M171" s="53"/>
      <c r="N171" s="54"/>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126"/>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53"/>
      <c r="ER171" s="53"/>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53"/>
      <c r="GC171" s="53"/>
      <c r="GD171" s="53"/>
      <c r="GE171" s="53"/>
      <c r="GF171" s="53"/>
      <c r="GG171" s="53"/>
      <c r="GH171" s="53"/>
      <c r="GI171" s="53"/>
      <c r="GJ171" s="53"/>
      <c r="GK171" s="53"/>
      <c r="GL171" s="53"/>
      <c r="GM171" s="53"/>
      <c r="GN171" s="53"/>
      <c r="GO171" s="53"/>
      <c r="GP171" s="53"/>
      <c r="GQ171" s="53"/>
      <c r="GR171" s="53"/>
      <c r="GS171" s="53"/>
      <c r="GT171" s="53"/>
      <c r="GU171" s="53"/>
      <c r="GV171" s="53"/>
      <c r="GW171" s="53"/>
      <c r="GX171" s="53"/>
      <c r="GY171" s="53"/>
      <c r="GZ171" s="53"/>
      <c r="HA171" s="53"/>
      <c r="HB171" s="53"/>
      <c r="HC171" s="53"/>
      <c r="HD171" s="53"/>
      <c r="HE171" s="53"/>
      <c r="HF171" s="53"/>
      <c r="HG171" s="53"/>
      <c r="HH171" s="53"/>
      <c r="HI171" s="53"/>
      <c r="HJ171" s="53"/>
      <c r="HK171" s="53"/>
      <c r="HL171" s="53"/>
      <c r="HM171" s="53"/>
      <c r="HN171" s="53"/>
      <c r="HO171" s="53"/>
      <c r="HP171" s="53"/>
      <c r="HQ171" s="53"/>
      <c r="HR171" s="53"/>
      <c r="HS171" s="53"/>
      <c r="HT171" s="53"/>
      <c r="HU171" s="53"/>
      <c r="HV171" s="53"/>
      <c r="HW171" s="53"/>
      <c r="HX171" s="53"/>
      <c r="HY171" s="53"/>
      <c r="HZ171" s="53"/>
      <c r="IA171" s="53"/>
      <c r="IB171" s="53"/>
      <c r="IC171" s="53"/>
      <c r="ID171" s="53"/>
      <c r="IE171" s="55"/>
      <c r="IF171" s="55"/>
      <c r="IG171" s="55"/>
      <c r="IH171" s="55"/>
      <c r="II171" s="55"/>
    </row>
    <row r="175" spans="2:243" s="121" customFormat="1" ht="15.75" customHeight="1">
      <c r="B175" s="116"/>
      <c r="C175" s="53"/>
      <c r="D175" s="53"/>
      <c r="E175" s="126"/>
      <c r="F175" s="53"/>
      <c r="G175" s="53"/>
      <c r="H175" s="53"/>
      <c r="I175" s="53"/>
      <c r="J175" s="53"/>
      <c r="K175" s="53"/>
      <c r="L175" s="53"/>
      <c r="M175" s="53"/>
      <c r="N175" s="54"/>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126"/>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53"/>
      <c r="HN175" s="53"/>
      <c r="HO175" s="53"/>
      <c r="HP175" s="53"/>
      <c r="HQ175" s="53"/>
      <c r="HR175" s="53"/>
      <c r="HS175" s="53"/>
      <c r="HT175" s="53"/>
      <c r="HU175" s="53"/>
      <c r="HV175" s="53"/>
      <c r="HW175" s="53"/>
      <c r="HX175" s="53"/>
      <c r="HY175" s="53"/>
      <c r="HZ175" s="53"/>
      <c r="IA175" s="53"/>
      <c r="IB175" s="53"/>
      <c r="IC175" s="53"/>
      <c r="ID175" s="53"/>
      <c r="IE175" s="55"/>
      <c r="IF175" s="55"/>
      <c r="IG175" s="55"/>
      <c r="IH175" s="55"/>
      <c r="II175" s="55"/>
    </row>
    <row r="176" spans="2:243" s="121" customFormat="1" ht="15.75" customHeight="1">
      <c r="B176" s="116"/>
      <c r="C176" s="53"/>
      <c r="D176" s="53"/>
      <c r="E176" s="126"/>
      <c r="F176" s="53"/>
      <c r="G176" s="53"/>
      <c r="H176" s="53"/>
      <c r="I176" s="53"/>
      <c r="J176" s="53"/>
      <c r="K176" s="53"/>
      <c r="L176" s="53"/>
      <c r="M176" s="53"/>
      <c r="N176" s="54"/>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126"/>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5"/>
      <c r="IF176" s="55"/>
      <c r="IG176" s="55"/>
      <c r="IH176" s="55"/>
      <c r="II176" s="55"/>
    </row>
  </sheetData>
  <sheetProtection password="E975" sheet="1" selectLockedCells="1"/>
  <mergeCells count="8">
    <mergeCell ref="A9:BC9"/>
    <mergeCell ref="C126:BC12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5">
      <formula1>IF(E125&lt;&gt;"Select",0,-1)</formula1>
      <formula2>IF(E125&lt;&gt;"Select",99.99,-1)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5">
      <formula1>0</formula1>
      <formula2>IF(E125&lt;&gt;"Select",99.9,0)</formula2>
    </dataValidation>
    <dataValidation type="list" showInputMessage="1" showErrorMessage="1" promptTitle="Less or Excess" prompt="Please select either LESS  ( - )  or  EXCESS  ( + )" errorTitle="Please enter valid values only" error="Please select either LESS ( - ) or  EXCESS  ( + )" sqref="E125">
      <formula1>IF(ISBLANK(F125),$A$3:$C$3,$B$3:$C$3)</formula1>
    </dataValidation>
    <dataValidation type="list" showInputMessage="1" showErrorMessage="1" promptTitle="Option C1 or D1" prompt="Please select the Option C1 or Option D1" errorTitle="Please enter valid values only" error="Please select the Option C1 or Option D1" sqref="D1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5">
      <formula1>0</formula1>
      <formula2>99.9</formula2>
    </dataValidation>
    <dataValidation type="list" allowBlank="1" showInputMessage="1" showErrorMessage="1" sqref="K13:K12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3">
      <formula1>0</formula1>
      <formula2>999999999999999</formula2>
    </dataValidation>
    <dataValidation type="list" showInputMessage="1" showErrorMessage="1" sqref="I13:I123">
      <formula1>"Excess(+), Less(-)"</formula1>
    </dataValidation>
    <dataValidation allowBlank="1" showInputMessage="1" showErrorMessage="1" promptTitle="Addition / Deduction" prompt="Please Choose the correct One" sqref="J13:J123"/>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23">
      <formula1>"INR"</formula1>
    </dataValidation>
    <dataValidation type="decimal" allowBlank="1" showInputMessage="1" showErrorMessage="1" promptTitle="Rate Entry" prompt="Please enter &quot;GST&quot; charges in Rupees for this item. " errorTitle="Invaid Entry" error="Only Numeric Values are allowed. " sqref="M15:M123">
      <formula1>0</formula1>
      <formula2>999999999999999</formula2>
    </dataValidation>
    <dataValidation type="decimal" allowBlank="1" showInputMessage="1" showErrorMessage="1" errorTitle="Invalid Entry" error="Only Numeric Values are allowed. " sqref="A13:A123">
      <formula1>0</formula1>
      <formula2>999999999999999</formula2>
    </dataValidation>
    <dataValidation allowBlank="1" showInputMessage="1" showErrorMessage="1" promptTitle="Itemcode/Make" prompt="Please enter text" sqref="C13:C14 E15:E123"/>
    <dataValidation allowBlank="1" showInputMessage="1" showErrorMessage="1" promptTitle="Units" prompt="Please enter Units in text" sqref="E13:E14 F15:F123"/>
    <dataValidation type="decimal" allowBlank="1" showInputMessage="1" showErrorMessage="1" promptTitle="Quantity" prompt="Please enter the Quantity for this item. " errorTitle="Invalid Entry" error="Only Numeric Values are allowed. " sqref="F13:F14 D13:D123">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11.xml><?xml version="1.0" encoding="utf-8"?>
<worksheet xmlns="http://schemas.openxmlformats.org/spreadsheetml/2006/main" xmlns:r="http://schemas.openxmlformats.org/officeDocument/2006/relationships">
  <sheetPr codeName="Sheet23">
    <tabColor theme="4" tint="-0.4999699890613556"/>
  </sheetPr>
  <dimension ref="A1:II22"/>
  <sheetViews>
    <sheetView showGridLines="0" zoomScale="70" zoomScaleNormal="70" zoomScaleSheetLayoutView="70" zoomScalePageLayoutView="0" workbookViewId="0" topLeftCell="A1">
      <selection activeCell="M14" sqref="M14"/>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619</v>
      </c>
      <c r="B1" s="300"/>
      <c r="C1" s="300"/>
      <c r="D1" s="300"/>
      <c r="E1" s="300"/>
      <c r="F1" s="300"/>
      <c r="G1" s="300"/>
      <c r="H1" s="300"/>
      <c r="I1" s="300"/>
      <c r="J1" s="300"/>
      <c r="K1" s="300"/>
      <c r="L1" s="300"/>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588</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294" t="s">
        <v>11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8"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21.75" customHeight="1">
      <c r="A13" s="19">
        <v>1</v>
      </c>
      <c r="B13" s="20" t="s">
        <v>51</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47.25" customHeight="1">
      <c r="A14" s="19">
        <v>1.1</v>
      </c>
      <c r="B14" s="31" t="s">
        <v>626</v>
      </c>
      <c r="C14" s="21"/>
      <c r="D14" s="64">
        <v>1</v>
      </c>
      <c r="E14" s="23" t="s">
        <v>38</v>
      </c>
      <c r="F14" s="65">
        <v>100</v>
      </c>
      <c r="G14" s="34"/>
      <c r="H14" s="24"/>
      <c r="I14" s="22" t="s">
        <v>39</v>
      </c>
      <c r="J14" s="25">
        <f>IF(I14="Less(-)",-1,1)</f>
        <v>1</v>
      </c>
      <c r="K14" s="26" t="s">
        <v>46</v>
      </c>
      <c r="L14" s="26" t="s">
        <v>7</v>
      </c>
      <c r="M14" s="66"/>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total_amount_ba($B$2,$D$2,D14,F14,J14,K14,M14)</f>
        <v>0</v>
      </c>
      <c r="BB14" s="76">
        <f>BA14+SUM(N14:AZ14)</f>
        <v>0</v>
      </c>
      <c r="BC14" s="31" t="str">
        <f>SpellNumber(L14,BB14)</f>
        <v>INR Zero Only</v>
      </c>
      <c r="IE14" s="33"/>
      <c r="IF14" s="33"/>
      <c r="IG14" s="33"/>
      <c r="IH14" s="33"/>
      <c r="II14" s="33"/>
    </row>
    <row r="15" spans="1:243" s="32" customFormat="1" ht="42" customHeight="1">
      <c r="A15" s="19">
        <v>1.2</v>
      </c>
      <c r="B15" s="31" t="s">
        <v>627</v>
      </c>
      <c r="C15" s="21" t="s">
        <v>56</v>
      </c>
      <c r="D15" s="64">
        <v>1</v>
      </c>
      <c r="E15" s="23" t="s">
        <v>38</v>
      </c>
      <c r="F15" s="65">
        <v>100</v>
      </c>
      <c r="G15" s="34"/>
      <c r="H15" s="24"/>
      <c r="I15" s="22" t="s">
        <v>39</v>
      </c>
      <c r="J15" s="25">
        <f>IF(I15="Less(-)",-1,1)</f>
        <v>1</v>
      </c>
      <c r="K15" s="26" t="s">
        <v>46</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6">
        <f>BA15+SUM(N15:AZ15)</f>
        <v>0</v>
      </c>
      <c r="BC15" s="31" t="str">
        <f>SpellNumber(L15,BB15)</f>
        <v>INR Zero Only</v>
      </c>
      <c r="IE15" s="33">
        <v>1.01</v>
      </c>
      <c r="IF15" s="33" t="s">
        <v>40</v>
      </c>
      <c r="IG15" s="33" t="s">
        <v>36</v>
      </c>
      <c r="IH15" s="33">
        <v>123.223</v>
      </c>
      <c r="II15" s="33" t="s">
        <v>38</v>
      </c>
    </row>
    <row r="16" spans="1:243" s="32" customFormat="1" ht="48" customHeight="1">
      <c r="A16" s="19">
        <v>1.3</v>
      </c>
      <c r="B16" s="31" t="s">
        <v>628</v>
      </c>
      <c r="C16" s="21" t="s">
        <v>57</v>
      </c>
      <c r="D16" s="64">
        <v>1</v>
      </c>
      <c r="E16" s="23" t="s">
        <v>38</v>
      </c>
      <c r="F16" s="65">
        <v>100</v>
      </c>
      <c r="G16" s="34"/>
      <c r="H16" s="24"/>
      <c r="I16" s="22" t="s">
        <v>39</v>
      </c>
      <c r="J16" s="25">
        <f>IF(I16="Less(-)",-1,1)</f>
        <v>1</v>
      </c>
      <c r="K16" s="26" t="s">
        <v>46</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total_amount_ba($B$2,$D$2,D16,F16,J16,K16,M16)</f>
        <v>0</v>
      </c>
      <c r="BB16" s="76">
        <f>BA16+SUM(N16:AZ16)</f>
        <v>0</v>
      </c>
      <c r="BC16" s="31" t="str">
        <f>SpellNumber(L16,BB16)</f>
        <v>INR Zero Only</v>
      </c>
      <c r="IE16" s="33">
        <v>1.01</v>
      </c>
      <c r="IF16" s="33" t="s">
        <v>40</v>
      </c>
      <c r="IG16" s="33" t="s">
        <v>36</v>
      </c>
      <c r="IH16" s="33">
        <v>123.223</v>
      </c>
      <c r="II16" s="33" t="s">
        <v>38</v>
      </c>
    </row>
    <row r="17" spans="1:243" s="32" customFormat="1" ht="41.25" customHeight="1">
      <c r="A17" s="19">
        <v>1.4</v>
      </c>
      <c r="B17" s="31" t="s">
        <v>629</v>
      </c>
      <c r="C17" s="21" t="s">
        <v>42</v>
      </c>
      <c r="D17" s="64">
        <v>1</v>
      </c>
      <c r="E17" s="23" t="s">
        <v>38</v>
      </c>
      <c r="F17" s="65">
        <v>100</v>
      </c>
      <c r="G17" s="34"/>
      <c r="H17" s="24"/>
      <c r="I17" s="22" t="s">
        <v>39</v>
      </c>
      <c r="J17" s="25">
        <f>IF(I17="Less(-)",-1,1)</f>
        <v>1</v>
      </c>
      <c r="K17" s="26" t="s">
        <v>46</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total_amount_ba($B$2,$D$2,D17,F17,J17,K17,M17)</f>
        <v>0</v>
      </c>
      <c r="BB17" s="76">
        <f>BA17+SUM(N17:AZ17)</f>
        <v>0</v>
      </c>
      <c r="BC17" s="31" t="str">
        <f>SpellNumber(L17,BB17)</f>
        <v>INR Zero Only</v>
      </c>
      <c r="IE17" s="33">
        <v>1.01</v>
      </c>
      <c r="IF17" s="33" t="s">
        <v>40</v>
      </c>
      <c r="IG17" s="33" t="s">
        <v>36</v>
      </c>
      <c r="IH17" s="33">
        <v>123.223</v>
      </c>
      <c r="II17" s="33" t="s">
        <v>38</v>
      </c>
    </row>
    <row r="18" spans="1:243" s="32" customFormat="1" ht="43.5" customHeight="1">
      <c r="A18" s="19">
        <v>1.5</v>
      </c>
      <c r="B18" s="31" t="s">
        <v>630</v>
      </c>
      <c r="C18" s="21" t="s">
        <v>58</v>
      </c>
      <c r="D18" s="64">
        <v>1</v>
      </c>
      <c r="E18" s="23" t="s">
        <v>38</v>
      </c>
      <c r="F18" s="65">
        <v>100</v>
      </c>
      <c r="G18" s="34"/>
      <c r="H18" s="24"/>
      <c r="I18" s="22" t="s">
        <v>39</v>
      </c>
      <c r="J18" s="25">
        <f>IF(I18="Less(-)",-1,1)</f>
        <v>1</v>
      </c>
      <c r="K18" s="26" t="s">
        <v>46</v>
      </c>
      <c r="L18" s="26" t="s">
        <v>7</v>
      </c>
      <c r="M18" s="66"/>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total_amount_ba($B$2,$D$2,D18,F18,J18,K18,M18)</f>
        <v>0</v>
      </c>
      <c r="BB18" s="76">
        <f>BA18+SUM(N18:AZ18)</f>
        <v>0</v>
      </c>
      <c r="BC18" s="31" t="str">
        <f>SpellNumber(L18,BB18)</f>
        <v>INR Zero Only</v>
      </c>
      <c r="IE18" s="33">
        <v>1.01</v>
      </c>
      <c r="IF18" s="33" t="s">
        <v>40</v>
      </c>
      <c r="IG18" s="33" t="s">
        <v>36</v>
      </c>
      <c r="IH18" s="33">
        <v>123.223</v>
      </c>
      <c r="II18" s="33" t="s">
        <v>38</v>
      </c>
    </row>
    <row r="19" spans="1:243" s="32" customFormat="1" ht="33" customHeight="1">
      <c r="A19" s="35" t="s">
        <v>44</v>
      </c>
      <c r="B19" s="36"/>
      <c r="C19" s="37"/>
      <c r="D19" s="38"/>
      <c r="E19" s="38"/>
      <c r="F19" s="38"/>
      <c r="G19" s="38"/>
      <c r="H19" s="39"/>
      <c r="I19" s="39"/>
      <c r="J19" s="39"/>
      <c r="K19" s="39"/>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67">
        <f>SUM(BA13:BA18)</f>
        <v>0</v>
      </c>
      <c r="BB19" s="67">
        <f>SUM(BB13:BB18)</f>
        <v>0</v>
      </c>
      <c r="BC19" s="31" t="str">
        <f>SpellNumber($E$2,BB19)</f>
        <v>INR Zero Only</v>
      </c>
      <c r="IE19" s="33">
        <v>4</v>
      </c>
      <c r="IF19" s="33" t="s">
        <v>41</v>
      </c>
      <c r="IG19" s="33" t="s">
        <v>43</v>
      </c>
      <c r="IH19" s="33">
        <v>10</v>
      </c>
      <c r="II19" s="33" t="s">
        <v>38</v>
      </c>
    </row>
    <row r="20" spans="1:243" s="51" customFormat="1" ht="39" customHeight="1" hidden="1">
      <c r="A20" s="36" t="s">
        <v>48</v>
      </c>
      <c r="B20" s="42"/>
      <c r="C20" s="43"/>
      <c r="D20" s="44"/>
      <c r="E20" s="45" t="s">
        <v>45</v>
      </c>
      <c r="F20" s="58"/>
      <c r="G20" s="46"/>
      <c r="H20" s="47"/>
      <c r="I20" s="47"/>
      <c r="J20" s="47"/>
      <c r="K20" s="48"/>
      <c r="L20" s="49"/>
      <c r="M20" s="50"/>
      <c r="O20" s="32"/>
      <c r="P20" s="32"/>
      <c r="Q20" s="32"/>
      <c r="R20" s="32"/>
      <c r="S20" s="32"/>
      <c r="BA20" s="56">
        <f>IF(ISBLANK(F20),0,IF(E20="Excess (+)",ROUND(BA19+(BA19*F20),2),IF(E20="Less (-)",ROUND(BA19+(BA19*F20*(-1)),2),0)))</f>
        <v>0</v>
      </c>
      <c r="BB20" s="57">
        <f>ROUND(BA20,0)</f>
        <v>0</v>
      </c>
      <c r="BC20" s="31" t="str">
        <f>SpellNumber(L20,BB20)</f>
        <v> Zero Only</v>
      </c>
      <c r="IE20" s="52"/>
      <c r="IF20" s="52"/>
      <c r="IG20" s="52"/>
      <c r="IH20" s="52"/>
      <c r="II20" s="52"/>
    </row>
    <row r="21" spans="1:243" s="51" customFormat="1" ht="51" customHeight="1">
      <c r="A21" s="35" t="s">
        <v>47</v>
      </c>
      <c r="B21" s="35"/>
      <c r="C21" s="297" t="str">
        <f>SpellNumber($E$2,BA19)</f>
        <v>INR Zero Only</v>
      </c>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9"/>
      <c r="IE21" s="52"/>
      <c r="IF21" s="52"/>
      <c r="IG21" s="52"/>
      <c r="IH21" s="52"/>
      <c r="II21" s="52"/>
    </row>
    <row r="22" spans="3:243" s="14" customFormat="1" ht="15">
      <c r="C22" s="53"/>
      <c r="D22" s="53"/>
      <c r="E22" s="53"/>
      <c r="F22" s="53"/>
      <c r="G22" s="53"/>
      <c r="H22" s="53"/>
      <c r="I22" s="53"/>
      <c r="J22" s="53"/>
      <c r="K22" s="53"/>
      <c r="L22" s="53"/>
      <c r="M22" s="53"/>
      <c r="O22" s="53"/>
      <c r="BA22" s="53"/>
      <c r="BC22" s="53"/>
      <c r="IE22" s="15"/>
      <c r="IF22" s="15"/>
      <c r="IG22" s="15"/>
      <c r="IH22" s="15"/>
      <c r="II22" s="15"/>
    </row>
  </sheetData>
  <sheetProtection password="E975" sheet="1" selectLockedCells="1"/>
  <mergeCells count="8">
    <mergeCell ref="A9:BC9"/>
    <mergeCell ref="C21:BC21"/>
    <mergeCell ref="A1:L1"/>
    <mergeCell ref="A4:BC4"/>
    <mergeCell ref="A5:BC5"/>
    <mergeCell ref="A6:BC6"/>
    <mergeCell ref="A7:BC7"/>
    <mergeCell ref="B8:BC8"/>
  </mergeCells>
  <dataValidations count="21">
    <dataValidation type="list" allowBlank="1" showInputMessage="1" showErrorMessage="1" sqref="K13:K18">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decimal" allowBlank="1" showInputMessage="1" showErrorMessage="1" promptTitle="Rate Entry" prompt="Please enter &quot;GST&quot; charges in Rupees for this item. " errorTitle="Invaid Entry" error="Only Numeric Values are allowed. " sqref="M14:M1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8">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0" zoomScaleNormal="70" zoomScaleSheetLayoutView="82" zoomScalePageLayoutView="0" workbookViewId="0" topLeftCell="A1">
      <selection activeCell="B14" sqref="B14"/>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66</v>
      </c>
      <c r="B1" s="300"/>
      <c r="C1" s="300"/>
      <c r="D1" s="300"/>
      <c r="E1" s="300"/>
      <c r="F1" s="300"/>
      <c r="G1" s="300"/>
      <c r="H1" s="300"/>
      <c r="I1" s="300"/>
      <c r="J1" s="300"/>
      <c r="K1" s="300"/>
      <c r="L1" s="300"/>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294" t="s">
        <v>11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6.5"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2.25" customHeight="1">
      <c r="A13" s="19">
        <v>1</v>
      </c>
      <c r="B13" s="20" t="s">
        <v>587</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114" customHeight="1">
      <c r="A14" s="19">
        <v>1.01</v>
      </c>
      <c r="B14" s="31" t="s">
        <v>620</v>
      </c>
      <c r="C14" s="21"/>
      <c r="D14" s="64">
        <v>1</v>
      </c>
      <c r="E14" s="23" t="s">
        <v>55</v>
      </c>
      <c r="F14" s="65">
        <v>100</v>
      </c>
      <c r="G14" s="34"/>
      <c r="H14" s="24"/>
      <c r="I14" s="22" t="s">
        <v>39</v>
      </c>
      <c r="J14" s="25">
        <f>IF(I14="Less(-)",-1,1)</f>
        <v>1</v>
      </c>
      <c r="K14" s="26" t="s">
        <v>46</v>
      </c>
      <c r="L14" s="26" t="s">
        <v>7</v>
      </c>
      <c r="M14" s="27"/>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1%*('Schedule B-Civil'!BA79+'Schedule C- Architecture'!BA238+'Schedule E- PHE'!BA195+'Schedule F- Fire Fighting'!BA157)</f>
        <v>0</v>
      </c>
      <c r="BB14" s="76">
        <f>BA14+SUM(N14:AZ14)</f>
        <v>0</v>
      </c>
      <c r="BC14" s="31" t="str">
        <f>SpellNumber(L14,BB14)</f>
        <v>INR Zero Only</v>
      </c>
      <c r="IE14" s="33"/>
      <c r="IF14" s="33"/>
      <c r="IG14" s="33"/>
      <c r="IH14" s="33"/>
      <c r="II14" s="33"/>
    </row>
    <row r="15" spans="1:243" s="32" customFormat="1" ht="33" customHeight="1">
      <c r="A15" s="35" t="s">
        <v>44</v>
      </c>
      <c r="B15" s="36"/>
      <c r="C15" s="37"/>
      <c r="D15" s="38"/>
      <c r="E15" s="38"/>
      <c r="F15" s="38"/>
      <c r="G15" s="38"/>
      <c r="H15" s="39"/>
      <c r="I15" s="39"/>
      <c r="J15" s="39"/>
      <c r="K15" s="39"/>
      <c r="L15" s="40"/>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7">
        <f>SUM(BA13:BA14)</f>
        <v>0</v>
      </c>
      <c r="BB15" s="67">
        <f>SUM(BB13:BB14)</f>
        <v>0</v>
      </c>
      <c r="BC15" s="31" t="str">
        <f>SpellNumber($E$2,BB15)</f>
        <v>INR Zero Only</v>
      </c>
      <c r="IE15" s="33">
        <v>4</v>
      </c>
      <c r="IF15" s="33" t="s">
        <v>41</v>
      </c>
      <c r="IG15" s="33" t="s">
        <v>43</v>
      </c>
      <c r="IH15" s="33">
        <v>10</v>
      </c>
      <c r="II15" s="33" t="s">
        <v>38</v>
      </c>
    </row>
    <row r="16" spans="1:243" s="51" customFormat="1" ht="39" customHeight="1" hidden="1">
      <c r="A16" s="36" t="s">
        <v>48</v>
      </c>
      <c r="B16" s="42"/>
      <c r="C16" s="43"/>
      <c r="D16" s="44"/>
      <c r="E16" s="45" t="s">
        <v>45</v>
      </c>
      <c r="F16" s="58"/>
      <c r="G16" s="46"/>
      <c r="H16" s="47"/>
      <c r="I16" s="47"/>
      <c r="J16" s="47"/>
      <c r="K16" s="48"/>
      <c r="L16" s="49"/>
      <c r="M16" s="50"/>
      <c r="O16" s="32"/>
      <c r="P16" s="32"/>
      <c r="Q16" s="32"/>
      <c r="R16" s="32"/>
      <c r="S16" s="32"/>
      <c r="BA16" s="56">
        <f>IF(ISBLANK(F16),0,IF(E16="Excess (+)",ROUND(BA15+(BA15*F16),2),IF(E16="Less (-)",ROUND(BA15+(BA15*F16*(-1)),2),0)))</f>
        <v>0</v>
      </c>
      <c r="BB16" s="57">
        <f>ROUND(BA16,0)</f>
        <v>0</v>
      </c>
      <c r="BC16" s="31" t="str">
        <f>SpellNumber(L16,BB16)</f>
        <v> Zero Only</v>
      </c>
      <c r="IE16" s="52"/>
      <c r="IF16" s="52"/>
      <c r="IG16" s="52"/>
      <c r="IH16" s="52"/>
      <c r="II16" s="52"/>
    </row>
    <row r="17" spans="1:243" s="51" customFormat="1" ht="51" customHeight="1">
      <c r="A17" s="35" t="s">
        <v>47</v>
      </c>
      <c r="B17" s="35"/>
      <c r="C17" s="297" t="str">
        <f>SpellNumber($E$2,BA15)</f>
        <v>INR Zero Only</v>
      </c>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9"/>
      <c r="IE17" s="52"/>
      <c r="IF17" s="52"/>
      <c r="IG17" s="52"/>
      <c r="IH17" s="52"/>
      <c r="II17" s="52"/>
    </row>
    <row r="18" spans="3:243" s="14" customFormat="1" ht="15">
      <c r="C18" s="53"/>
      <c r="D18" s="53"/>
      <c r="E18" s="53"/>
      <c r="F18" s="53"/>
      <c r="G18" s="53"/>
      <c r="H18" s="53"/>
      <c r="I18" s="53"/>
      <c r="J18" s="53"/>
      <c r="K18" s="53"/>
      <c r="L18" s="53"/>
      <c r="M18" s="53"/>
      <c r="O18" s="53"/>
      <c r="BA18" s="53"/>
      <c r="BC18" s="53"/>
      <c r="IE18" s="15"/>
      <c r="IF18" s="15"/>
      <c r="IG18" s="15"/>
      <c r="IH18" s="15"/>
      <c r="II18" s="15"/>
    </row>
  </sheetData>
  <sheetProtection password="E975" sheet="1" selectLockedCells="1" selectUnlockedCells="1"/>
  <mergeCells count="8">
    <mergeCell ref="C17:BC17"/>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L14">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quot;GST&quot; charges in Rupees for this item. " errorTitle="Invaid Entry" error="Only Numeric Values are allowed. " sqref="M14:M15">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18" sqref="I18"/>
    </sheetView>
  </sheetViews>
  <sheetFormatPr defaultColWidth="9.140625" defaultRowHeight="15"/>
  <sheetData>
    <row r="6" spans="5:11" ht="15">
      <c r="E6" s="311" t="s">
        <v>2</v>
      </c>
      <c r="F6" s="311"/>
      <c r="G6" s="311"/>
      <c r="H6" s="311"/>
      <c r="I6" s="311"/>
      <c r="J6" s="311"/>
      <c r="K6" s="311"/>
    </row>
    <row r="7" spans="5:11" ht="15">
      <c r="E7" s="311"/>
      <c r="F7" s="311"/>
      <c r="G7" s="311"/>
      <c r="H7" s="311"/>
      <c r="I7" s="311"/>
      <c r="J7" s="311"/>
      <c r="K7" s="311"/>
    </row>
    <row r="8" spans="5:11" ht="15">
      <c r="E8" s="311"/>
      <c r="F8" s="311"/>
      <c r="G8" s="311"/>
      <c r="H8" s="311"/>
      <c r="I8" s="311"/>
      <c r="J8" s="311"/>
      <c r="K8" s="311"/>
    </row>
    <row r="9" spans="5:11" ht="15">
      <c r="E9" s="311"/>
      <c r="F9" s="311"/>
      <c r="G9" s="311"/>
      <c r="H9" s="311"/>
      <c r="I9" s="311"/>
      <c r="J9" s="311"/>
      <c r="K9" s="311"/>
    </row>
    <row r="10" spans="5:11" ht="15">
      <c r="E10" s="311"/>
      <c r="F10" s="311"/>
      <c r="G10" s="311"/>
      <c r="H10" s="311"/>
      <c r="I10" s="311"/>
      <c r="J10" s="311"/>
      <c r="K10" s="311"/>
    </row>
    <row r="11" spans="5:11" ht="15">
      <c r="E11" s="311"/>
      <c r="F11" s="311"/>
      <c r="G11" s="311"/>
      <c r="H11" s="311"/>
      <c r="I11" s="311"/>
      <c r="J11" s="311"/>
      <c r="K11" s="311"/>
    </row>
    <row r="12" spans="5:11" ht="15">
      <c r="E12" s="311"/>
      <c r="F12" s="311"/>
      <c r="G12" s="311"/>
      <c r="H12" s="311"/>
      <c r="I12" s="311"/>
      <c r="J12" s="311"/>
      <c r="K12" s="311"/>
    </row>
    <row r="13" spans="5:11" ht="15">
      <c r="E13" s="311"/>
      <c r="F13" s="311"/>
      <c r="G13" s="311"/>
      <c r="H13" s="311"/>
      <c r="I13" s="311"/>
      <c r="J13" s="311"/>
      <c r="K13" s="311"/>
    </row>
    <row r="14" spans="5:11" ht="15">
      <c r="E14" s="311"/>
      <c r="F14" s="311"/>
      <c r="G14" s="311"/>
      <c r="H14" s="311"/>
      <c r="I14" s="311"/>
      <c r="J14" s="311"/>
      <c r="K14" s="311"/>
    </row>
  </sheetData>
  <sheetProtection/>
  <mergeCells count="1">
    <mergeCell ref="E6:K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82"/>
  <sheetViews>
    <sheetView showGridLines="0" zoomScale="70" zoomScaleNormal="70" zoomScaleSheetLayoutView="55" zoomScalePageLayoutView="0" workbookViewId="0" topLeftCell="A1">
      <selection activeCell="M15" sqref="M15"/>
    </sheetView>
  </sheetViews>
  <sheetFormatPr defaultColWidth="9.140625" defaultRowHeight="15"/>
  <cols>
    <col min="1" max="1" width="14.57421875" style="53" customWidth="1"/>
    <col min="2" max="2" width="88.14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65</v>
      </c>
      <c r="B1" s="300"/>
      <c r="C1" s="300"/>
      <c r="D1" s="300"/>
      <c r="E1" s="300"/>
      <c r="F1" s="300"/>
      <c r="G1" s="300"/>
      <c r="H1" s="300"/>
      <c r="I1" s="300"/>
      <c r="J1" s="300"/>
      <c r="K1" s="300"/>
      <c r="L1" s="300"/>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9">
        <v>1</v>
      </c>
      <c r="B13" s="73" t="s">
        <v>98</v>
      </c>
      <c r="C13" s="21" t="s">
        <v>34</v>
      </c>
      <c r="D13" s="22"/>
      <c r="E13" s="85"/>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18.75" customHeight="1" thickBot="1">
      <c r="A14" s="19"/>
      <c r="B14" s="73" t="s">
        <v>93</v>
      </c>
      <c r="C14" s="21"/>
      <c r="D14" s="22"/>
      <c r="E14" s="85"/>
      <c r="F14" s="86"/>
      <c r="G14" s="24"/>
      <c r="H14" s="24"/>
      <c r="I14" s="22"/>
      <c r="J14" s="25"/>
      <c r="K14" s="26"/>
      <c r="L14" s="26"/>
      <c r="M14" s="27"/>
      <c r="N14" s="28"/>
      <c r="O14" s="28"/>
      <c r="P14" s="29"/>
      <c r="Q14" s="28"/>
      <c r="R14" s="28"/>
      <c r="S14" s="30"/>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77"/>
      <c r="BB14" s="75"/>
      <c r="BC14" s="31"/>
      <c r="IE14" s="33"/>
      <c r="IF14" s="33"/>
      <c r="IG14" s="33"/>
      <c r="IH14" s="33"/>
      <c r="II14" s="33"/>
    </row>
    <row r="15" spans="1:243" s="32" customFormat="1" ht="57.75" customHeight="1" thickBot="1">
      <c r="A15" s="19">
        <v>1.01</v>
      </c>
      <c r="B15" s="74" t="s">
        <v>92</v>
      </c>
      <c r="C15" s="21"/>
      <c r="D15" s="69">
        <v>566</v>
      </c>
      <c r="E15" s="70" t="s">
        <v>76</v>
      </c>
      <c r="F15" s="71" t="s">
        <v>63</v>
      </c>
      <c r="G15" s="34"/>
      <c r="H15" s="24"/>
      <c r="I15" s="22" t="s">
        <v>39</v>
      </c>
      <c r="J15" s="25">
        <f>IF(I15="Less(-)",-1,1)</f>
        <v>1</v>
      </c>
      <c r="K15" s="26" t="s">
        <v>46</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6">
        <f>BA15+SUM(N15:AZ15)</f>
        <v>0</v>
      </c>
      <c r="BC15" s="31" t="str">
        <f>SpellNumber(L15,BB15)</f>
        <v>INR Zero Only</v>
      </c>
      <c r="IE15" s="33"/>
      <c r="IF15" s="33"/>
      <c r="IG15" s="33"/>
      <c r="IH15" s="33"/>
      <c r="II15" s="33"/>
    </row>
    <row r="16" spans="1:243" s="32" customFormat="1" ht="132.75" customHeight="1" thickBot="1">
      <c r="A16" s="19">
        <v>1.02</v>
      </c>
      <c r="B16" s="74" t="s">
        <v>94</v>
      </c>
      <c r="C16" s="21"/>
      <c r="D16" s="69">
        <v>1196</v>
      </c>
      <c r="E16" s="70" t="s">
        <v>77</v>
      </c>
      <c r="F16" s="71" t="s">
        <v>63</v>
      </c>
      <c r="G16" s="34"/>
      <c r="H16" s="24"/>
      <c r="I16" s="22" t="s">
        <v>39</v>
      </c>
      <c r="J16" s="25">
        <f aca="true" t="shared" si="0" ref="J16:J45">IF(I16="Less(-)",-1,1)</f>
        <v>1</v>
      </c>
      <c r="K16" s="26" t="s">
        <v>46</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31">total_amount_ba($B$2,$D$2,D16,F16,J16,K16,M16)</f>
        <v>0</v>
      </c>
      <c r="BB16" s="76">
        <f aca="true" t="shared" si="2" ref="BB16:BB31">BA16+SUM(N16:AZ16)</f>
        <v>0</v>
      </c>
      <c r="BC16" s="31" t="str">
        <f aca="true" t="shared" si="3" ref="BC16:BC31">SpellNumber(L16,BB16)</f>
        <v>INR Zero Only</v>
      </c>
      <c r="IE16" s="33"/>
      <c r="IF16" s="33"/>
      <c r="IG16" s="33"/>
      <c r="IH16" s="33"/>
      <c r="II16" s="33"/>
    </row>
    <row r="17" spans="1:243" s="32" customFormat="1" ht="29.25" thickBot="1">
      <c r="A17" s="19">
        <v>1.03</v>
      </c>
      <c r="B17" s="74" t="s">
        <v>95</v>
      </c>
      <c r="C17" s="21"/>
      <c r="D17" s="69">
        <v>492</v>
      </c>
      <c r="E17" s="70" t="s">
        <v>77</v>
      </c>
      <c r="F17" s="71" t="s">
        <v>63</v>
      </c>
      <c r="G17" s="34"/>
      <c r="H17" s="24"/>
      <c r="I17" s="22" t="s">
        <v>39</v>
      </c>
      <c r="J17" s="25">
        <f t="shared" si="0"/>
        <v>1</v>
      </c>
      <c r="K17" s="26" t="s">
        <v>46</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6">
        <f t="shared" si="2"/>
        <v>0</v>
      </c>
      <c r="BC17" s="31" t="str">
        <f t="shared" si="3"/>
        <v>INR Zero Only</v>
      </c>
      <c r="IE17" s="33"/>
      <c r="IF17" s="33"/>
      <c r="IG17" s="33"/>
      <c r="IH17" s="33"/>
      <c r="II17" s="33"/>
    </row>
    <row r="18" spans="1:243" s="32" customFormat="1" ht="15.75" thickBot="1">
      <c r="A18" s="19"/>
      <c r="B18" s="73" t="s">
        <v>96</v>
      </c>
      <c r="C18" s="21"/>
      <c r="D18" s="69"/>
      <c r="E18" s="70"/>
      <c r="F18" s="71"/>
      <c r="G18" s="34"/>
      <c r="H18" s="24"/>
      <c r="I18" s="22"/>
      <c r="J18" s="25"/>
      <c r="K18" s="26"/>
      <c r="L18" s="26"/>
      <c r="M18" s="291"/>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c r="BB18" s="76"/>
      <c r="BC18" s="31"/>
      <c r="IE18" s="33"/>
      <c r="IF18" s="33"/>
      <c r="IG18" s="33"/>
      <c r="IH18" s="33"/>
      <c r="II18" s="33"/>
    </row>
    <row r="19" spans="1:243" s="32" customFormat="1" ht="76.5" customHeight="1" thickBot="1">
      <c r="A19" s="19">
        <v>1.04</v>
      </c>
      <c r="B19" s="31" t="s">
        <v>97</v>
      </c>
      <c r="C19" s="21"/>
      <c r="D19" s="69">
        <v>1985</v>
      </c>
      <c r="E19" s="70" t="s">
        <v>78</v>
      </c>
      <c r="F19" s="71" t="s">
        <v>63</v>
      </c>
      <c r="G19" s="34"/>
      <c r="H19" s="24"/>
      <c r="I19" s="22" t="s">
        <v>39</v>
      </c>
      <c r="J19" s="25">
        <f t="shared" si="0"/>
        <v>1</v>
      </c>
      <c r="K19" s="26" t="s">
        <v>46</v>
      </c>
      <c r="L19" s="26" t="s">
        <v>7</v>
      </c>
      <c r="M19" s="66"/>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6">
        <f t="shared" si="2"/>
        <v>0</v>
      </c>
      <c r="BC19" s="31" t="str">
        <f t="shared" si="3"/>
        <v>INR Zero Only</v>
      </c>
      <c r="IE19" s="33"/>
      <c r="IF19" s="33"/>
      <c r="IG19" s="33"/>
      <c r="IH19" s="33"/>
      <c r="II19" s="33"/>
    </row>
    <row r="20" spans="1:243" s="32" customFormat="1" ht="100.5" thickBot="1">
      <c r="A20" s="19">
        <v>1.05</v>
      </c>
      <c r="B20" s="74" t="s">
        <v>99</v>
      </c>
      <c r="C20" s="21"/>
      <c r="D20" s="69">
        <v>403</v>
      </c>
      <c r="E20" s="70" t="s">
        <v>79</v>
      </c>
      <c r="F20" s="71" t="s">
        <v>63</v>
      </c>
      <c r="G20" s="34"/>
      <c r="H20" s="24"/>
      <c r="I20" s="22" t="s">
        <v>39</v>
      </c>
      <c r="J20" s="25">
        <f t="shared" si="0"/>
        <v>1</v>
      </c>
      <c r="K20" s="26" t="s">
        <v>46</v>
      </c>
      <c r="L20" s="26" t="s">
        <v>7</v>
      </c>
      <c r="M20" s="66"/>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6">
        <f t="shared" si="2"/>
        <v>0</v>
      </c>
      <c r="BC20" s="31" t="str">
        <f t="shared" si="3"/>
        <v>INR Zero Only</v>
      </c>
      <c r="IE20" s="33"/>
      <c r="IF20" s="33"/>
      <c r="IG20" s="33"/>
      <c r="IH20" s="33"/>
      <c r="II20" s="33"/>
    </row>
    <row r="21" spans="1:243" s="32" customFormat="1" ht="43.5" thickBot="1">
      <c r="A21" s="19">
        <v>1.06</v>
      </c>
      <c r="B21" s="74" t="s">
        <v>80</v>
      </c>
      <c r="C21" s="21"/>
      <c r="D21" s="69">
        <v>22</v>
      </c>
      <c r="E21" s="70" t="s">
        <v>77</v>
      </c>
      <c r="F21" s="71" t="s">
        <v>63</v>
      </c>
      <c r="G21" s="34"/>
      <c r="H21" s="24"/>
      <c r="I21" s="22" t="s">
        <v>39</v>
      </c>
      <c r="J21" s="25">
        <f t="shared" si="0"/>
        <v>1</v>
      </c>
      <c r="K21" s="26" t="s">
        <v>46</v>
      </c>
      <c r="L21" s="26" t="s">
        <v>7</v>
      </c>
      <c r="M21" s="66"/>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f t="shared" si="1"/>
        <v>0</v>
      </c>
      <c r="BB21" s="76">
        <f t="shared" si="2"/>
        <v>0</v>
      </c>
      <c r="BC21" s="31" t="str">
        <f t="shared" si="3"/>
        <v>INR Zero Only</v>
      </c>
      <c r="IE21" s="33"/>
      <c r="IF21" s="33"/>
      <c r="IG21" s="33"/>
      <c r="IH21" s="33"/>
      <c r="II21" s="33"/>
    </row>
    <row r="22" spans="1:243" s="32" customFormat="1" ht="15.75" thickBot="1">
      <c r="A22" s="19"/>
      <c r="B22" s="73" t="s">
        <v>81</v>
      </c>
      <c r="C22" s="21"/>
      <c r="D22" s="69"/>
      <c r="E22" s="70"/>
      <c r="F22" s="71"/>
      <c r="G22" s="34"/>
      <c r="H22" s="24"/>
      <c r="I22" s="22"/>
      <c r="J22" s="25"/>
      <c r="K22" s="26"/>
      <c r="L22" s="26"/>
      <c r="M22" s="291"/>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c r="BB22" s="76"/>
      <c r="BC22" s="31"/>
      <c r="IE22" s="33"/>
      <c r="IF22" s="33"/>
      <c r="IG22" s="33"/>
      <c r="IH22" s="33"/>
      <c r="II22" s="33"/>
    </row>
    <row r="23" spans="1:243" s="32" customFormat="1" ht="114.75" thickBot="1">
      <c r="A23" s="19">
        <v>1.07</v>
      </c>
      <c r="B23" s="31" t="s">
        <v>100</v>
      </c>
      <c r="C23" s="21"/>
      <c r="D23" s="69">
        <v>215</v>
      </c>
      <c r="E23" s="70" t="s">
        <v>76</v>
      </c>
      <c r="F23" s="71" t="s">
        <v>63</v>
      </c>
      <c r="G23" s="34"/>
      <c r="H23" s="24"/>
      <c r="I23" s="22" t="s">
        <v>39</v>
      </c>
      <c r="J23" s="25">
        <f t="shared" si="0"/>
        <v>1</v>
      </c>
      <c r="K23" s="26" t="s">
        <v>46</v>
      </c>
      <c r="L23" s="26" t="s">
        <v>7</v>
      </c>
      <c r="M23" s="66"/>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 t="shared" si="1"/>
        <v>0</v>
      </c>
      <c r="BB23" s="76">
        <f t="shared" si="2"/>
        <v>0</v>
      </c>
      <c r="BC23" s="31" t="str">
        <f t="shared" si="3"/>
        <v>INR Zero Only</v>
      </c>
      <c r="IE23" s="33"/>
      <c r="IF23" s="33"/>
      <c r="IG23" s="33"/>
      <c r="IH23" s="33"/>
      <c r="II23" s="33"/>
    </row>
    <row r="24" spans="1:243" s="32" customFormat="1" ht="57.75" thickBot="1">
      <c r="A24" s="19">
        <v>1.08</v>
      </c>
      <c r="B24" s="31" t="s">
        <v>82</v>
      </c>
      <c r="C24" s="21"/>
      <c r="D24" s="69">
        <v>21</v>
      </c>
      <c r="E24" s="70" t="s">
        <v>76</v>
      </c>
      <c r="F24" s="71" t="s">
        <v>63</v>
      </c>
      <c r="G24" s="34"/>
      <c r="H24" s="24"/>
      <c r="I24" s="22" t="s">
        <v>39</v>
      </c>
      <c r="J24" s="25">
        <f t="shared" si="0"/>
        <v>1</v>
      </c>
      <c r="K24" s="26" t="s">
        <v>46</v>
      </c>
      <c r="L24" s="26" t="s">
        <v>7</v>
      </c>
      <c r="M24" s="66"/>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f t="shared" si="1"/>
        <v>0</v>
      </c>
      <c r="BB24" s="76">
        <f t="shared" si="2"/>
        <v>0</v>
      </c>
      <c r="BC24" s="31" t="str">
        <f t="shared" si="3"/>
        <v>INR Zero Only</v>
      </c>
      <c r="IE24" s="33"/>
      <c r="IF24" s="33"/>
      <c r="IG24" s="33"/>
      <c r="IH24" s="33"/>
      <c r="II24" s="33"/>
    </row>
    <row r="25" spans="1:243" s="32" customFormat="1" ht="15.75" thickBot="1">
      <c r="A25" s="19"/>
      <c r="B25" s="73" t="s">
        <v>101</v>
      </c>
      <c r="C25" s="21"/>
      <c r="D25" s="69"/>
      <c r="E25" s="70"/>
      <c r="F25" s="71"/>
      <c r="G25" s="34"/>
      <c r="H25" s="24"/>
      <c r="I25" s="22"/>
      <c r="J25" s="25"/>
      <c r="K25" s="26"/>
      <c r="L25" s="26"/>
      <c r="M25" s="291"/>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c r="BB25" s="76"/>
      <c r="BC25" s="31"/>
      <c r="IE25" s="33"/>
      <c r="IF25" s="33"/>
      <c r="IG25" s="33"/>
      <c r="IH25" s="33"/>
      <c r="II25" s="33"/>
    </row>
    <row r="26" spans="1:243" s="32" customFormat="1" ht="75" customHeight="1" thickBot="1">
      <c r="A26" s="19">
        <v>1.09</v>
      </c>
      <c r="B26" s="74" t="s">
        <v>102</v>
      </c>
      <c r="C26" s="21"/>
      <c r="D26" s="69">
        <v>300</v>
      </c>
      <c r="E26" s="70" t="s">
        <v>76</v>
      </c>
      <c r="F26" s="71" t="s">
        <v>63</v>
      </c>
      <c r="G26" s="34"/>
      <c r="H26" s="24"/>
      <c r="I26" s="22" t="s">
        <v>39</v>
      </c>
      <c r="J26" s="25">
        <f t="shared" si="0"/>
        <v>1</v>
      </c>
      <c r="K26" s="26" t="s">
        <v>46</v>
      </c>
      <c r="L26" s="26" t="s">
        <v>7</v>
      </c>
      <c r="M26" s="66"/>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f t="shared" si="1"/>
        <v>0</v>
      </c>
      <c r="BB26" s="76">
        <f t="shared" si="2"/>
        <v>0</v>
      </c>
      <c r="BC26" s="31" t="str">
        <f t="shared" si="3"/>
        <v>INR Zero Only</v>
      </c>
      <c r="IE26" s="33"/>
      <c r="IF26" s="33"/>
      <c r="IG26" s="33"/>
      <c r="IH26" s="33"/>
      <c r="II26" s="33"/>
    </row>
    <row r="27" spans="1:243" s="32" customFormat="1" ht="86.25" thickBot="1">
      <c r="A27" s="19">
        <v>1.1</v>
      </c>
      <c r="B27" s="31" t="s">
        <v>103</v>
      </c>
      <c r="C27" s="21"/>
      <c r="D27" s="69">
        <v>39</v>
      </c>
      <c r="E27" s="70" t="s">
        <v>77</v>
      </c>
      <c r="F27" s="71" t="s">
        <v>63</v>
      </c>
      <c r="G27" s="34"/>
      <c r="H27" s="24"/>
      <c r="I27" s="22" t="s">
        <v>39</v>
      </c>
      <c r="J27" s="25">
        <f t="shared" si="0"/>
        <v>1</v>
      </c>
      <c r="K27" s="26" t="s">
        <v>46</v>
      </c>
      <c r="L27" s="26" t="s">
        <v>7</v>
      </c>
      <c r="M27" s="66"/>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 t="shared" si="1"/>
        <v>0</v>
      </c>
      <c r="BB27" s="76">
        <f t="shared" si="2"/>
        <v>0</v>
      </c>
      <c r="BC27" s="31" t="str">
        <f t="shared" si="3"/>
        <v>INR Zero Only</v>
      </c>
      <c r="IE27" s="33"/>
      <c r="IF27" s="33"/>
      <c r="IG27" s="33"/>
      <c r="IH27" s="33"/>
      <c r="II27" s="33"/>
    </row>
    <row r="28" spans="1:243" s="32" customFormat="1" ht="86.25" thickBot="1">
      <c r="A28" s="19">
        <v>1.11</v>
      </c>
      <c r="B28" s="31" t="s">
        <v>104</v>
      </c>
      <c r="C28" s="21"/>
      <c r="D28" s="69">
        <v>12</v>
      </c>
      <c r="E28" s="70" t="s">
        <v>77</v>
      </c>
      <c r="F28" s="71" t="s">
        <v>63</v>
      </c>
      <c r="G28" s="34"/>
      <c r="H28" s="24"/>
      <c r="I28" s="22" t="s">
        <v>39</v>
      </c>
      <c r="J28" s="25">
        <f t="shared" si="0"/>
        <v>1</v>
      </c>
      <c r="K28" s="26" t="s">
        <v>46</v>
      </c>
      <c r="L28" s="26" t="s">
        <v>7</v>
      </c>
      <c r="M28" s="66"/>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f t="shared" si="1"/>
        <v>0</v>
      </c>
      <c r="BB28" s="76">
        <f t="shared" si="2"/>
        <v>0</v>
      </c>
      <c r="BC28" s="31" t="str">
        <f t="shared" si="3"/>
        <v>INR Zero Only</v>
      </c>
      <c r="IE28" s="33"/>
      <c r="IF28" s="33"/>
      <c r="IG28" s="33"/>
      <c r="IH28" s="33"/>
      <c r="II28" s="33"/>
    </row>
    <row r="29" spans="1:243" s="32" customFormat="1" ht="29.25" thickBot="1">
      <c r="A29" s="19">
        <v>1.12</v>
      </c>
      <c r="B29" s="74" t="s">
        <v>83</v>
      </c>
      <c r="C29" s="21"/>
      <c r="D29" s="69">
        <v>31</v>
      </c>
      <c r="E29" s="70" t="s">
        <v>77</v>
      </c>
      <c r="F29" s="71" t="s">
        <v>63</v>
      </c>
      <c r="G29" s="34"/>
      <c r="H29" s="24"/>
      <c r="I29" s="22" t="s">
        <v>39</v>
      </c>
      <c r="J29" s="25">
        <f t="shared" si="0"/>
        <v>1</v>
      </c>
      <c r="K29" s="26" t="s">
        <v>46</v>
      </c>
      <c r="L29" s="26" t="s">
        <v>7</v>
      </c>
      <c r="M29" s="66"/>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 t="shared" si="1"/>
        <v>0</v>
      </c>
      <c r="BB29" s="76">
        <f t="shared" si="2"/>
        <v>0</v>
      </c>
      <c r="BC29" s="31" t="str">
        <f t="shared" si="3"/>
        <v>INR Zero Only</v>
      </c>
      <c r="IE29" s="33"/>
      <c r="IF29" s="33"/>
      <c r="IG29" s="33"/>
      <c r="IH29" s="33"/>
      <c r="II29" s="33"/>
    </row>
    <row r="30" spans="1:243" s="32" customFormat="1" ht="155.25" customHeight="1" thickBot="1">
      <c r="A30" s="19">
        <v>1.13</v>
      </c>
      <c r="B30" s="74" t="s">
        <v>105</v>
      </c>
      <c r="C30" s="21"/>
      <c r="D30" s="69">
        <v>399</v>
      </c>
      <c r="E30" s="70" t="s">
        <v>77</v>
      </c>
      <c r="F30" s="71" t="s">
        <v>63</v>
      </c>
      <c r="G30" s="34"/>
      <c r="H30" s="24"/>
      <c r="I30" s="22" t="s">
        <v>39</v>
      </c>
      <c r="J30" s="25">
        <f t="shared" si="0"/>
        <v>1</v>
      </c>
      <c r="K30" s="26" t="s">
        <v>46</v>
      </c>
      <c r="L30" s="26" t="s">
        <v>7</v>
      </c>
      <c r="M30" s="66"/>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f t="shared" si="1"/>
        <v>0</v>
      </c>
      <c r="BB30" s="76">
        <f t="shared" si="2"/>
        <v>0</v>
      </c>
      <c r="BC30" s="31" t="str">
        <f t="shared" si="3"/>
        <v>INR Zero Only</v>
      </c>
      <c r="IE30" s="33"/>
      <c r="IF30" s="33"/>
      <c r="IG30" s="33"/>
      <c r="IH30" s="33"/>
      <c r="II30" s="33"/>
    </row>
    <row r="31" spans="1:243" s="32" customFormat="1" ht="100.5" thickBot="1">
      <c r="A31" s="19">
        <v>1.14</v>
      </c>
      <c r="B31" s="74" t="s">
        <v>799</v>
      </c>
      <c r="C31" s="21"/>
      <c r="D31" s="69">
        <v>4</v>
      </c>
      <c r="E31" s="70" t="s">
        <v>77</v>
      </c>
      <c r="F31" s="71" t="s">
        <v>63</v>
      </c>
      <c r="G31" s="34"/>
      <c r="H31" s="24"/>
      <c r="I31" s="22" t="s">
        <v>39</v>
      </c>
      <c r="J31" s="25">
        <f t="shared" si="0"/>
        <v>1</v>
      </c>
      <c r="K31" s="26" t="s">
        <v>46</v>
      </c>
      <c r="L31" s="26" t="s">
        <v>7</v>
      </c>
      <c r="M31" s="66"/>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f t="shared" si="1"/>
        <v>0</v>
      </c>
      <c r="BB31" s="76">
        <f t="shared" si="2"/>
        <v>0</v>
      </c>
      <c r="BC31" s="31" t="str">
        <f t="shared" si="3"/>
        <v>INR Zero Only</v>
      </c>
      <c r="IE31" s="33"/>
      <c r="IF31" s="33"/>
      <c r="IG31" s="33"/>
      <c r="IH31" s="33"/>
      <c r="II31" s="33"/>
    </row>
    <row r="32" spans="1:243" s="32" customFormat="1" ht="72" thickBot="1">
      <c r="A32" s="19">
        <v>1.15</v>
      </c>
      <c r="B32" s="74" t="s">
        <v>106</v>
      </c>
      <c r="C32" s="21"/>
      <c r="D32" s="69">
        <v>672</v>
      </c>
      <c r="E32" s="70" t="s">
        <v>77</v>
      </c>
      <c r="F32" s="71" t="s">
        <v>63</v>
      </c>
      <c r="G32" s="34"/>
      <c r="H32" s="24"/>
      <c r="I32" s="22" t="s">
        <v>39</v>
      </c>
      <c r="J32" s="25">
        <f t="shared" si="0"/>
        <v>1</v>
      </c>
      <c r="K32" s="26" t="s">
        <v>46</v>
      </c>
      <c r="L32" s="26" t="s">
        <v>7</v>
      </c>
      <c r="M32" s="66"/>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aca="true" t="shared" si="4" ref="BA32:BA45">total_amount_ba($B$2,$D$2,D32,F32,J32,K32,M32)</f>
        <v>0</v>
      </c>
      <c r="BB32" s="76">
        <f aca="true" t="shared" si="5" ref="BB32:BB45">BA32+SUM(N32:AZ32)</f>
        <v>0</v>
      </c>
      <c r="BC32" s="31" t="str">
        <f aca="true" t="shared" si="6" ref="BC32:BC45">SpellNumber(L32,BB32)</f>
        <v>INR Zero Only</v>
      </c>
      <c r="IE32" s="33"/>
      <c r="IF32" s="33"/>
      <c r="IG32" s="33"/>
      <c r="IH32" s="33"/>
      <c r="II32" s="33"/>
    </row>
    <row r="33" spans="1:243" s="32" customFormat="1" ht="57.75" thickBot="1">
      <c r="A33" s="19">
        <v>1.16</v>
      </c>
      <c r="B33" s="74" t="s">
        <v>107</v>
      </c>
      <c r="C33" s="21"/>
      <c r="D33" s="69">
        <v>36</v>
      </c>
      <c r="E33" s="70" t="s">
        <v>77</v>
      </c>
      <c r="F33" s="71" t="s">
        <v>63</v>
      </c>
      <c r="G33" s="34"/>
      <c r="H33" s="24"/>
      <c r="I33" s="22" t="s">
        <v>39</v>
      </c>
      <c r="J33" s="25">
        <f t="shared" si="0"/>
        <v>1</v>
      </c>
      <c r="K33" s="26" t="s">
        <v>46</v>
      </c>
      <c r="L33" s="26" t="s">
        <v>7</v>
      </c>
      <c r="M33" s="66"/>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4"/>
        <v>0</v>
      </c>
      <c r="BB33" s="76">
        <f t="shared" si="5"/>
        <v>0</v>
      </c>
      <c r="BC33" s="31" t="str">
        <f t="shared" si="6"/>
        <v>INR Zero Only</v>
      </c>
      <c r="IE33" s="33"/>
      <c r="IF33" s="33"/>
      <c r="IG33" s="33"/>
      <c r="IH33" s="33"/>
      <c r="II33" s="33"/>
    </row>
    <row r="34" spans="1:243" s="32" customFormat="1" ht="15.75" thickBot="1">
      <c r="A34" s="19"/>
      <c r="B34" s="73" t="s">
        <v>84</v>
      </c>
      <c r="C34" s="21"/>
      <c r="D34" s="69"/>
      <c r="E34" s="70"/>
      <c r="F34" s="71"/>
      <c r="G34" s="34"/>
      <c r="H34" s="24"/>
      <c r="I34" s="22"/>
      <c r="J34" s="25"/>
      <c r="K34" s="26"/>
      <c r="L34" s="26"/>
      <c r="M34" s="292"/>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c r="BB34" s="76"/>
      <c r="BC34" s="31"/>
      <c r="IE34" s="33"/>
      <c r="IF34" s="33"/>
      <c r="IG34" s="33"/>
      <c r="IH34" s="33"/>
      <c r="II34" s="33"/>
    </row>
    <row r="35" spans="1:243" s="32" customFormat="1" ht="15.75" thickBot="1">
      <c r="A35" s="19">
        <v>1.17</v>
      </c>
      <c r="B35" s="74" t="s">
        <v>85</v>
      </c>
      <c r="C35" s="21"/>
      <c r="D35" s="69">
        <v>192024</v>
      </c>
      <c r="E35" s="70" t="s">
        <v>86</v>
      </c>
      <c r="F35" s="71" t="s">
        <v>63</v>
      </c>
      <c r="G35" s="34"/>
      <c r="H35" s="24"/>
      <c r="I35" s="22" t="s">
        <v>39</v>
      </c>
      <c r="J35" s="25">
        <f t="shared" si="0"/>
        <v>1</v>
      </c>
      <c r="K35" s="26" t="s">
        <v>46</v>
      </c>
      <c r="L35" s="26" t="s">
        <v>7</v>
      </c>
      <c r="M35" s="66"/>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4"/>
        <v>0</v>
      </c>
      <c r="BB35" s="76">
        <f t="shared" si="5"/>
        <v>0</v>
      </c>
      <c r="BC35" s="31" t="str">
        <f t="shared" si="6"/>
        <v>INR Zero Only</v>
      </c>
      <c r="IE35" s="33"/>
      <c r="IF35" s="33"/>
      <c r="IG35" s="33"/>
      <c r="IH35" s="33"/>
      <c r="II35" s="33"/>
    </row>
    <row r="36" spans="1:243" s="32" customFormat="1" ht="15.75" thickBot="1">
      <c r="A36" s="19"/>
      <c r="B36" s="73" t="s">
        <v>87</v>
      </c>
      <c r="C36" s="21"/>
      <c r="D36" s="69"/>
      <c r="E36" s="70"/>
      <c r="F36" s="71"/>
      <c r="G36" s="34"/>
      <c r="H36" s="24"/>
      <c r="I36" s="22"/>
      <c r="J36" s="25"/>
      <c r="K36" s="26"/>
      <c r="L36" s="26"/>
      <c r="M36" s="292"/>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c r="BB36" s="76"/>
      <c r="BC36" s="31"/>
      <c r="IE36" s="33"/>
      <c r="IF36" s="33"/>
      <c r="IG36" s="33"/>
      <c r="IH36" s="33"/>
      <c r="II36" s="33"/>
    </row>
    <row r="37" spans="1:243" s="32" customFormat="1" ht="129" customHeight="1" thickBot="1">
      <c r="A37" s="19">
        <v>1.18</v>
      </c>
      <c r="B37" s="74" t="s">
        <v>108</v>
      </c>
      <c r="C37" s="21"/>
      <c r="D37" s="69">
        <v>1422</v>
      </c>
      <c r="E37" s="70" t="s">
        <v>76</v>
      </c>
      <c r="F37" s="71" t="s">
        <v>63</v>
      </c>
      <c r="G37" s="34"/>
      <c r="H37" s="24"/>
      <c r="I37" s="22" t="s">
        <v>39</v>
      </c>
      <c r="J37" s="25">
        <f t="shared" si="0"/>
        <v>1</v>
      </c>
      <c r="K37" s="26" t="s">
        <v>46</v>
      </c>
      <c r="L37" s="26" t="s">
        <v>7</v>
      </c>
      <c r="M37" s="66"/>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f t="shared" si="4"/>
        <v>0</v>
      </c>
      <c r="BB37" s="76">
        <f t="shared" si="5"/>
        <v>0</v>
      </c>
      <c r="BC37" s="31" t="str">
        <f t="shared" si="6"/>
        <v>INR Zero Only</v>
      </c>
      <c r="IE37" s="33"/>
      <c r="IF37" s="33"/>
      <c r="IG37" s="33"/>
      <c r="IH37" s="33"/>
      <c r="II37" s="33"/>
    </row>
    <row r="38" spans="1:243" s="32" customFormat="1" ht="116.25" customHeight="1" thickBot="1">
      <c r="A38" s="19">
        <v>1.19</v>
      </c>
      <c r="B38" s="74" t="s">
        <v>109</v>
      </c>
      <c r="C38" s="21"/>
      <c r="D38" s="69">
        <v>1795</v>
      </c>
      <c r="E38" s="70" t="s">
        <v>76</v>
      </c>
      <c r="F38" s="71" t="s">
        <v>63</v>
      </c>
      <c r="G38" s="34"/>
      <c r="H38" s="24"/>
      <c r="I38" s="22" t="s">
        <v>39</v>
      </c>
      <c r="J38" s="25">
        <f t="shared" si="0"/>
        <v>1</v>
      </c>
      <c r="K38" s="26" t="s">
        <v>46</v>
      </c>
      <c r="L38" s="26" t="s">
        <v>7</v>
      </c>
      <c r="M38" s="66"/>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f t="shared" si="4"/>
        <v>0</v>
      </c>
      <c r="BB38" s="76">
        <f t="shared" si="5"/>
        <v>0</v>
      </c>
      <c r="BC38" s="31" t="str">
        <f t="shared" si="6"/>
        <v>INR Zero Only</v>
      </c>
      <c r="IE38" s="33"/>
      <c r="IF38" s="33"/>
      <c r="IG38" s="33"/>
      <c r="IH38" s="33"/>
      <c r="II38" s="33"/>
    </row>
    <row r="39" spans="1:243" s="32" customFormat="1" ht="61.5" customHeight="1" thickBot="1">
      <c r="A39" s="19">
        <v>1.2</v>
      </c>
      <c r="B39" s="74" t="s">
        <v>110</v>
      </c>
      <c r="C39" s="21"/>
      <c r="D39" s="69">
        <v>1226</v>
      </c>
      <c r="E39" s="70" t="s">
        <v>76</v>
      </c>
      <c r="F39" s="71" t="s">
        <v>63</v>
      </c>
      <c r="G39" s="34"/>
      <c r="H39" s="24"/>
      <c r="I39" s="22" t="s">
        <v>39</v>
      </c>
      <c r="J39" s="25">
        <f t="shared" si="0"/>
        <v>1</v>
      </c>
      <c r="K39" s="26" t="s">
        <v>46</v>
      </c>
      <c r="L39" s="26" t="s">
        <v>7</v>
      </c>
      <c r="M39" s="66"/>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t="shared" si="4"/>
        <v>0</v>
      </c>
      <c r="BB39" s="76">
        <f t="shared" si="5"/>
        <v>0</v>
      </c>
      <c r="BC39" s="31" t="str">
        <f t="shared" si="6"/>
        <v>INR Zero Only</v>
      </c>
      <c r="IE39" s="33"/>
      <c r="IF39" s="33"/>
      <c r="IG39" s="33"/>
      <c r="IH39" s="33"/>
      <c r="II39" s="33"/>
    </row>
    <row r="40" spans="1:243" s="32" customFormat="1" ht="58.5" customHeight="1" thickBot="1">
      <c r="A40" s="19">
        <v>1.21</v>
      </c>
      <c r="B40" s="74" t="s">
        <v>111</v>
      </c>
      <c r="C40" s="21"/>
      <c r="D40" s="69">
        <v>1663</v>
      </c>
      <c r="E40" s="70" t="s">
        <v>76</v>
      </c>
      <c r="F40" s="71" t="s">
        <v>63</v>
      </c>
      <c r="G40" s="34"/>
      <c r="H40" s="24"/>
      <c r="I40" s="22" t="s">
        <v>39</v>
      </c>
      <c r="J40" s="25">
        <f t="shared" si="0"/>
        <v>1</v>
      </c>
      <c r="K40" s="26" t="s">
        <v>46</v>
      </c>
      <c r="L40" s="26" t="s">
        <v>7</v>
      </c>
      <c r="M40" s="66"/>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4"/>
        <v>0</v>
      </c>
      <c r="BB40" s="76">
        <f t="shared" si="5"/>
        <v>0</v>
      </c>
      <c r="BC40" s="31" t="str">
        <f t="shared" si="6"/>
        <v>INR Zero Only</v>
      </c>
      <c r="IE40" s="33"/>
      <c r="IF40" s="33"/>
      <c r="IG40" s="33"/>
      <c r="IH40" s="33"/>
      <c r="II40" s="33"/>
    </row>
    <row r="41" spans="1:243" s="32" customFormat="1" ht="29.25" thickBot="1">
      <c r="A41" s="19">
        <v>1.22</v>
      </c>
      <c r="B41" s="74" t="s">
        <v>88</v>
      </c>
      <c r="C41" s="21"/>
      <c r="D41" s="69">
        <v>53</v>
      </c>
      <c r="E41" s="70" t="s">
        <v>76</v>
      </c>
      <c r="F41" s="71" t="s">
        <v>63</v>
      </c>
      <c r="G41" s="34"/>
      <c r="H41" s="24"/>
      <c r="I41" s="22" t="s">
        <v>39</v>
      </c>
      <c r="J41" s="25">
        <f t="shared" si="0"/>
        <v>1</v>
      </c>
      <c r="K41" s="26" t="s">
        <v>46</v>
      </c>
      <c r="L41" s="26" t="s">
        <v>7</v>
      </c>
      <c r="M41" s="66"/>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f t="shared" si="4"/>
        <v>0</v>
      </c>
      <c r="BB41" s="76">
        <f t="shared" si="5"/>
        <v>0</v>
      </c>
      <c r="BC41" s="31" t="str">
        <f t="shared" si="6"/>
        <v>INR Zero Only</v>
      </c>
      <c r="IE41" s="33"/>
      <c r="IF41" s="33"/>
      <c r="IG41" s="33"/>
      <c r="IH41" s="33"/>
      <c r="II41" s="33"/>
    </row>
    <row r="42" spans="1:243" s="32" customFormat="1" ht="15.75" thickBot="1">
      <c r="A42" s="19">
        <v>1.23</v>
      </c>
      <c r="B42" s="74" t="s">
        <v>89</v>
      </c>
      <c r="C42" s="21"/>
      <c r="D42" s="69">
        <v>177</v>
      </c>
      <c r="E42" s="70" t="s">
        <v>76</v>
      </c>
      <c r="F42" s="71" t="s">
        <v>63</v>
      </c>
      <c r="G42" s="34"/>
      <c r="H42" s="24"/>
      <c r="I42" s="22" t="s">
        <v>39</v>
      </c>
      <c r="J42" s="25">
        <f t="shared" si="0"/>
        <v>1</v>
      </c>
      <c r="K42" s="26" t="s">
        <v>46</v>
      </c>
      <c r="L42" s="26" t="s">
        <v>7</v>
      </c>
      <c r="M42" s="66"/>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f t="shared" si="4"/>
        <v>0</v>
      </c>
      <c r="BB42" s="76">
        <f t="shared" si="5"/>
        <v>0</v>
      </c>
      <c r="BC42" s="31" t="str">
        <f t="shared" si="6"/>
        <v>INR Zero Only</v>
      </c>
      <c r="IE42" s="33"/>
      <c r="IF42" s="33"/>
      <c r="IG42" s="33"/>
      <c r="IH42" s="33"/>
      <c r="II42" s="33"/>
    </row>
    <row r="43" spans="1:243" s="32" customFormat="1" ht="29.25" thickBot="1">
      <c r="A43" s="19">
        <v>1.24</v>
      </c>
      <c r="B43" s="74" t="s">
        <v>90</v>
      </c>
      <c r="C43" s="21"/>
      <c r="D43" s="69">
        <v>251</v>
      </c>
      <c r="E43" s="70" t="s">
        <v>76</v>
      </c>
      <c r="F43" s="71" t="s">
        <v>63</v>
      </c>
      <c r="G43" s="34"/>
      <c r="H43" s="24"/>
      <c r="I43" s="22" t="s">
        <v>39</v>
      </c>
      <c r="J43" s="25">
        <f t="shared" si="0"/>
        <v>1</v>
      </c>
      <c r="K43" s="26" t="s">
        <v>46</v>
      </c>
      <c r="L43" s="26" t="s">
        <v>7</v>
      </c>
      <c r="M43" s="66"/>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4"/>
        <v>0</v>
      </c>
      <c r="BB43" s="76">
        <f t="shared" si="5"/>
        <v>0</v>
      </c>
      <c r="BC43" s="31" t="str">
        <f t="shared" si="6"/>
        <v>INR Zero Only</v>
      </c>
      <c r="IE43" s="33"/>
      <c r="IF43" s="33"/>
      <c r="IG43" s="33"/>
      <c r="IH43" s="33"/>
      <c r="II43" s="33"/>
    </row>
    <row r="44" spans="1:243" s="32" customFormat="1" ht="15">
      <c r="A44" s="128"/>
      <c r="B44" s="87" t="s">
        <v>112</v>
      </c>
      <c r="C44" s="88"/>
      <c r="D44" s="129"/>
      <c r="E44" s="130"/>
      <c r="F44" s="131"/>
      <c r="G44" s="132"/>
      <c r="H44" s="91"/>
      <c r="I44" s="89"/>
      <c r="J44" s="92"/>
      <c r="K44" s="93"/>
      <c r="L44" s="93"/>
      <c r="M44" s="293"/>
      <c r="N44" s="133"/>
      <c r="O44" s="133"/>
      <c r="P44" s="61"/>
      <c r="Q44" s="133"/>
      <c r="R44" s="133"/>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134"/>
      <c r="BB44" s="135"/>
      <c r="BC44" s="97"/>
      <c r="IE44" s="33"/>
      <c r="IF44" s="33"/>
      <c r="IG44" s="33"/>
      <c r="IH44" s="33"/>
      <c r="II44" s="33"/>
    </row>
    <row r="45" spans="1:243" s="32" customFormat="1" ht="71.25">
      <c r="A45" s="19">
        <v>1.25</v>
      </c>
      <c r="B45" s="31" t="s">
        <v>91</v>
      </c>
      <c r="C45" s="21"/>
      <c r="D45" s="69">
        <v>99</v>
      </c>
      <c r="E45" s="70" t="s">
        <v>77</v>
      </c>
      <c r="F45" s="70" t="s">
        <v>63</v>
      </c>
      <c r="G45" s="34"/>
      <c r="H45" s="24"/>
      <c r="I45" s="22" t="s">
        <v>39</v>
      </c>
      <c r="J45" s="25">
        <f t="shared" si="0"/>
        <v>1</v>
      </c>
      <c r="K45" s="26" t="s">
        <v>46</v>
      </c>
      <c r="L45" s="26" t="s">
        <v>7</v>
      </c>
      <c r="M45" s="66"/>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f t="shared" si="4"/>
        <v>0</v>
      </c>
      <c r="BB45" s="78">
        <f t="shared" si="5"/>
        <v>0</v>
      </c>
      <c r="BC45" s="31" t="str">
        <f t="shared" si="6"/>
        <v>INR Zero Only</v>
      </c>
      <c r="IE45" s="33"/>
      <c r="IF45" s="33"/>
      <c r="IG45" s="33"/>
      <c r="IH45" s="33"/>
      <c r="II45" s="33"/>
    </row>
    <row r="46" spans="1:243" s="32" customFormat="1" ht="15">
      <c r="A46" s="19">
        <v>1.26</v>
      </c>
      <c r="B46" s="87" t="s">
        <v>180</v>
      </c>
      <c r="C46" s="21"/>
      <c r="D46" s="69"/>
      <c r="E46" s="70"/>
      <c r="F46" s="70" t="s">
        <v>63</v>
      </c>
      <c r="G46" s="34"/>
      <c r="H46" s="24"/>
      <c r="I46" s="22" t="s">
        <v>39</v>
      </c>
      <c r="J46" s="25">
        <f aca="true" t="shared" si="7" ref="J46:J51">IF(I46="Less(-)",-1,1)</f>
        <v>1</v>
      </c>
      <c r="K46" s="26" t="s">
        <v>46</v>
      </c>
      <c r="L46" s="26" t="s">
        <v>7</v>
      </c>
      <c r="M46" s="293"/>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c r="BB46" s="78"/>
      <c r="BC46" s="31"/>
      <c r="IE46" s="33"/>
      <c r="IF46" s="33"/>
      <c r="IG46" s="33"/>
      <c r="IH46" s="33"/>
      <c r="II46" s="33"/>
    </row>
    <row r="47" spans="1:243" s="32" customFormat="1" ht="15">
      <c r="A47" s="19"/>
      <c r="B47" s="20" t="s">
        <v>181</v>
      </c>
      <c r="C47" s="21"/>
      <c r="D47" s="69"/>
      <c r="E47" s="70"/>
      <c r="F47" s="70" t="s">
        <v>63</v>
      </c>
      <c r="G47" s="34"/>
      <c r="H47" s="24"/>
      <c r="I47" s="22" t="s">
        <v>39</v>
      </c>
      <c r="J47" s="25">
        <f t="shared" si="7"/>
        <v>1</v>
      </c>
      <c r="K47" s="26" t="s">
        <v>46</v>
      </c>
      <c r="L47" s="26" t="s">
        <v>7</v>
      </c>
      <c r="M47" s="293"/>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14">
      <c r="A48" s="19">
        <v>1.27</v>
      </c>
      <c r="B48" s="31" t="s">
        <v>182</v>
      </c>
      <c r="C48" s="21"/>
      <c r="D48" s="69">
        <v>15</v>
      </c>
      <c r="E48" s="70" t="s">
        <v>77</v>
      </c>
      <c r="F48" s="70" t="s">
        <v>63</v>
      </c>
      <c r="G48" s="34"/>
      <c r="H48" s="24"/>
      <c r="I48" s="22" t="s">
        <v>39</v>
      </c>
      <c r="J48" s="25">
        <f t="shared" si="7"/>
        <v>1</v>
      </c>
      <c r="K48" s="26" t="s">
        <v>46</v>
      </c>
      <c r="L48" s="26" t="s">
        <v>7</v>
      </c>
      <c r="M48" s="66"/>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f>total_amount_ba($B$2,$D$2,D48,F48,J48,K48,M48)</f>
        <v>0</v>
      </c>
      <c r="BB48" s="78">
        <f>BA48+SUM(N48:AZ48)</f>
        <v>0</v>
      </c>
      <c r="BC48" s="31" t="str">
        <f>SpellNumber(L48,BB48)</f>
        <v>INR Zero Only</v>
      </c>
      <c r="IE48" s="33"/>
      <c r="IF48" s="33"/>
      <c r="IG48" s="33"/>
      <c r="IH48" s="33"/>
      <c r="II48" s="33"/>
    </row>
    <row r="49" spans="1:243" s="32" customFormat="1" ht="15">
      <c r="A49" s="19"/>
      <c r="B49" s="20" t="s">
        <v>183</v>
      </c>
      <c r="C49" s="21"/>
      <c r="D49" s="69"/>
      <c r="E49" s="70"/>
      <c r="F49" s="70" t="s">
        <v>63</v>
      </c>
      <c r="G49" s="34"/>
      <c r="H49" s="24"/>
      <c r="I49" s="22" t="s">
        <v>39</v>
      </c>
      <c r="J49" s="25">
        <f t="shared" si="7"/>
        <v>1</v>
      </c>
      <c r="K49" s="26" t="s">
        <v>46</v>
      </c>
      <c r="L49" s="26" t="s">
        <v>7</v>
      </c>
      <c r="M49" s="293"/>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c r="BB49" s="78"/>
      <c r="BC49" s="31"/>
      <c r="IE49" s="33"/>
      <c r="IF49" s="33"/>
      <c r="IG49" s="33"/>
      <c r="IH49" s="33"/>
      <c r="II49" s="33"/>
    </row>
    <row r="50" spans="1:243" s="32" customFormat="1" ht="85.5">
      <c r="A50" s="19">
        <v>1.28</v>
      </c>
      <c r="B50" s="31" t="s">
        <v>184</v>
      </c>
      <c r="C50" s="21"/>
      <c r="D50" s="69">
        <v>1</v>
      </c>
      <c r="E50" s="70" t="s">
        <v>77</v>
      </c>
      <c r="F50" s="70" t="s">
        <v>63</v>
      </c>
      <c r="G50" s="34"/>
      <c r="H50" s="24"/>
      <c r="I50" s="22" t="s">
        <v>39</v>
      </c>
      <c r="J50" s="25">
        <f t="shared" si="7"/>
        <v>1</v>
      </c>
      <c r="K50" s="26" t="s">
        <v>46</v>
      </c>
      <c r="L50" s="26" t="s">
        <v>7</v>
      </c>
      <c r="M50" s="66"/>
      <c r="N50" s="60"/>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f>total_amount_ba($B$2,$D$2,D50,F50,J50,K50,M50)</f>
        <v>0</v>
      </c>
      <c r="BB50" s="78">
        <f>BA50+SUM(N50:AZ50)</f>
        <v>0</v>
      </c>
      <c r="BC50" s="31" t="str">
        <f>SpellNumber(L50,BB50)</f>
        <v>INR Zero Only</v>
      </c>
      <c r="IE50" s="33"/>
      <c r="IF50" s="33"/>
      <c r="IG50" s="33"/>
      <c r="IH50" s="33"/>
      <c r="II50" s="33"/>
    </row>
    <row r="51" spans="1:243" s="32" customFormat="1" ht="15">
      <c r="A51" s="19"/>
      <c r="B51" s="20" t="s">
        <v>185</v>
      </c>
      <c r="C51" s="21"/>
      <c r="D51" s="69"/>
      <c r="E51" s="70"/>
      <c r="F51" s="70" t="s">
        <v>63</v>
      </c>
      <c r="G51" s="34"/>
      <c r="H51" s="24"/>
      <c r="I51" s="22" t="s">
        <v>39</v>
      </c>
      <c r="J51" s="25">
        <f t="shared" si="7"/>
        <v>1</v>
      </c>
      <c r="K51" s="26" t="s">
        <v>46</v>
      </c>
      <c r="L51" s="26" t="s">
        <v>7</v>
      </c>
      <c r="M51" s="293"/>
      <c r="N51" s="60"/>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c r="BB51" s="78"/>
      <c r="BC51" s="31"/>
      <c r="IE51" s="33"/>
      <c r="IF51" s="33"/>
      <c r="IG51" s="33"/>
      <c r="IH51" s="33"/>
      <c r="II51" s="33"/>
    </row>
    <row r="52" spans="1:243" s="32" customFormat="1" ht="171">
      <c r="A52" s="19">
        <v>1.29</v>
      </c>
      <c r="B52" s="31" t="s">
        <v>186</v>
      </c>
      <c r="C52" s="21"/>
      <c r="D52" s="69">
        <v>10</v>
      </c>
      <c r="E52" s="70" t="s">
        <v>77</v>
      </c>
      <c r="F52" s="70" t="s">
        <v>63</v>
      </c>
      <c r="G52" s="34"/>
      <c r="H52" s="24"/>
      <c r="I52" s="22" t="s">
        <v>39</v>
      </c>
      <c r="J52" s="25">
        <f aca="true" t="shared" si="8" ref="J52:J74">IF(I52="Less(-)",-1,1)</f>
        <v>1</v>
      </c>
      <c r="K52" s="26" t="s">
        <v>46</v>
      </c>
      <c r="L52" s="26" t="s">
        <v>7</v>
      </c>
      <c r="M52" s="66"/>
      <c r="N52" s="60"/>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f aca="true" t="shared" si="9" ref="BA52:BA74">total_amount_ba($B$2,$D$2,D52,F52,J52,K52,M52)</f>
        <v>0</v>
      </c>
      <c r="BB52" s="78">
        <f aca="true" t="shared" si="10" ref="BB52:BB74">BA52+SUM(N52:AZ52)</f>
        <v>0</v>
      </c>
      <c r="BC52" s="31" t="str">
        <f aca="true" t="shared" si="11" ref="BC52:BC74">SpellNumber(L52,BB52)</f>
        <v>INR Zero Only</v>
      </c>
      <c r="IE52" s="33"/>
      <c r="IF52" s="33"/>
      <c r="IG52" s="33"/>
      <c r="IH52" s="33"/>
      <c r="II52" s="33"/>
    </row>
    <row r="53" spans="1:243" s="32" customFormat="1" ht="76.5" customHeight="1">
      <c r="A53" s="72">
        <v>1.3</v>
      </c>
      <c r="B53" s="31" t="s">
        <v>187</v>
      </c>
      <c r="C53" s="21"/>
      <c r="D53" s="69">
        <v>12</v>
      </c>
      <c r="E53" s="70" t="s">
        <v>77</v>
      </c>
      <c r="F53" s="70" t="s">
        <v>63</v>
      </c>
      <c r="G53" s="34"/>
      <c r="H53" s="24"/>
      <c r="I53" s="22" t="s">
        <v>39</v>
      </c>
      <c r="J53" s="25">
        <f t="shared" si="8"/>
        <v>1</v>
      </c>
      <c r="K53" s="26" t="s">
        <v>46</v>
      </c>
      <c r="L53" s="26" t="s">
        <v>7</v>
      </c>
      <c r="M53" s="66"/>
      <c r="N53" s="60"/>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f t="shared" si="9"/>
        <v>0</v>
      </c>
      <c r="BB53" s="78">
        <f t="shared" si="10"/>
        <v>0</v>
      </c>
      <c r="BC53" s="31" t="str">
        <f t="shared" si="11"/>
        <v>INR Zero Only</v>
      </c>
      <c r="IE53" s="33"/>
      <c r="IF53" s="33"/>
      <c r="IG53" s="33"/>
      <c r="IH53" s="33"/>
      <c r="II53" s="33"/>
    </row>
    <row r="54" spans="1:243" s="32" customFormat="1" ht="15">
      <c r="A54" s="19"/>
      <c r="B54" s="20" t="s">
        <v>188</v>
      </c>
      <c r="C54" s="21"/>
      <c r="D54" s="69"/>
      <c r="E54" s="70"/>
      <c r="F54" s="70" t="s">
        <v>63</v>
      </c>
      <c r="G54" s="34"/>
      <c r="H54" s="24"/>
      <c r="I54" s="22" t="s">
        <v>39</v>
      </c>
      <c r="J54" s="25">
        <f t="shared" si="8"/>
        <v>1</v>
      </c>
      <c r="K54" s="26" t="s">
        <v>46</v>
      </c>
      <c r="L54" s="26" t="s">
        <v>7</v>
      </c>
      <c r="M54" s="293"/>
      <c r="N54" s="60"/>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c r="BB54" s="78"/>
      <c r="BC54" s="31"/>
      <c r="IE54" s="33"/>
      <c r="IF54" s="33"/>
      <c r="IG54" s="33"/>
      <c r="IH54" s="33"/>
      <c r="II54" s="33"/>
    </row>
    <row r="55" spans="1:243" s="32" customFormat="1" ht="101.25" customHeight="1">
      <c r="A55" s="19">
        <v>1.31</v>
      </c>
      <c r="B55" s="31" t="s">
        <v>189</v>
      </c>
      <c r="C55" s="21"/>
      <c r="D55" s="69">
        <v>56</v>
      </c>
      <c r="E55" s="70" t="s">
        <v>76</v>
      </c>
      <c r="F55" s="70" t="s">
        <v>63</v>
      </c>
      <c r="G55" s="34"/>
      <c r="H55" s="24"/>
      <c r="I55" s="22" t="s">
        <v>39</v>
      </c>
      <c r="J55" s="25">
        <f t="shared" si="8"/>
        <v>1</v>
      </c>
      <c r="K55" s="26" t="s">
        <v>46</v>
      </c>
      <c r="L55" s="26" t="s">
        <v>7</v>
      </c>
      <c r="M55" s="66"/>
      <c r="N55" s="60"/>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 t="shared" si="9"/>
        <v>0</v>
      </c>
      <c r="BB55" s="78">
        <f t="shared" si="10"/>
        <v>0</v>
      </c>
      <c r="BC55" s="31" t="str">
        <f t="shared" si="11"/>
        <v>INR Zero Only</v>
      </c>
      <c r="IE55" s="33"/>
      <c r="IF55" s="33"/>
      <c r="IG55" s="33"/>
      <c r="IH55" s="33"/>
      <c r="II55" s="33"/>
    </row>
    <row r="56" spans="1:243" s="32" customFormat="1" ht="44.25" customHeight="1">
      <c r="A56" s="19">
        <v>1.32</v>
      </c>
      <c r="B56" s="31" t="s">
        <v>190</v>
      </c>
      <c r="C56" s="21"/>
      <c r="D56" s="69">
        <v>127</v>
      </c>
      <c r="E56" s="70" t="s">
        <v>76</v>
      </c>
      <c r="F56" s="70" t="s">
        <v>63</v>
      </c>
      <c r="G56" s="34"/>
      <c r="H56" s="24"/>
      <c r="I56" s="22" t="s">
        <v>39</v>
      </c>
      <c r="J56" s="25">
        <f t="shared" si="8"/>
        <v>1</v>
      </c>
      <c r="K56" s="26" t="s">
        <v>46</v>
      </c>
      <c r="L56" s="26" t="s">
        <v>7</v>
      </c>
      <c r="M56" s="66"/>
      <c r="N56" s="60"/>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f t="shared" si="9"/>
        <v>0</v>
      </c>
      <c r="BB56" s="78">
        <f t="shared" si="10"/>
        <v>0</v>
      </c>
      <c r="BC56" s="31" t="str">
        <f t="shared" si="11"/>
        <v>INR Zero Only</v>
      </c>
      <c r="IE56" s="33"/>
      <c r="IF56" s="33"/>
      <c r="IG56" s="33"/>
      <c r="IH56" s="33"/>
      <c r="II56" s="33"/>
    </row>
    <row r="57" spans="1:243" s="32" customFormat="1" ht="15">
      <c r="A57" s="19"/>
      <c r="B57" s="20" t="s">
        <v>191</v>
      </c>
      <c r="C57" s="21"/>
      <c r="D57" s="69"/>
      <c r="E57" s="70"/>
      <c r="F57" s="70" t="s">
        <v>63</v>
      </c>
      <c r="G57" s="34"/>
      <c r="H57" s="24"/>
      <c r="I57" s="22" t="s">
        <v>39</v>
      </c>
      <c r="J57" s="25">
        <f t="shared" si="8"/>
        <v>1</v>
      </c>
      <c r="K57" s="26" t="s">
        <v>46</v>
      </c>
      <c r="L57" s="26" t="s">
        <v>7</v>
      </c>
      <c r="M57" s="293"/>
      <c r="N57" s="60"/>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c r="BB57" s="78"/>
      <c r="BC57" s="31"/>
      <c r="IE57" s="33"/>
      <c r="IF57" s="33"/>
      <c r="IG57" s="33"/>
      <c r="IH57" s="33"/>
      <c r="II57" s="33"/>
    </row>
    <row r="58" spans="1:243" s="32" customFormat="1" ht="142.5">
      <c r="A58" s="19">
        <v>1.33</v>
      </c>
      <c r="B58" s="31" t="s">
        <v>192</v>
      </c>
      <c r="C58" s="21"/>
      <c r="D58" s="69">
        <v>32</v>
      </c>
      <c r="E58" s="70" t="s">
        <v>79</v>
      </c>
      <c r="F58" s="70" t="s">
        <v>63</v>
      </c>
      <c r="G58" s="34"/>
      <c r="H58" s="24"/>
      <c r="I58" s="22" t="s">
        <v>39</v>
      </c>
      <c r="J58" s="25">
        <f t="shared" si="8"/>
        <v>1</v>
      </c>
      <c r="K58" s="26" t="s">
        <v>46</v>
      </c>
      <c r="L58" s="26" t="s">
        <v>7</v>
      </c>
      <c r="M58" s="66"/>
      <c r="N58" s="60"/>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f t="shared" si="9"/>
        <v>0</v>
      </c>
      <c r="BB58" s="78">
        <f t="shared" si="10"/>
        <v>0</v>
      </c>
      <c r="BC58" s="31" t="str">
        <f t="shared" si="11"/>
        <v>INR Zero Only</v>
      </c>
      <c r="IE58" s="33"/>
      <c r="IF58" s="33"/>
      <c r="IG58" s="33"/>
      <c r="IH58" s="33"/>
      <c r="II58" s="33"/>
    </row>
    <row r="59" spans="1:243" s="32" customFormat="1" ht="15">
      <c r="A59" s="19"/>
      <c r="B59" s="20" t="s">
        <v>193</v>
      </c>
      <c r="C59" s="21"/>
      <c r="D59" s="69"/>
      <c r="E59" s="70"/>
      <c r="F59" s="70" t="s">
        <v>63</v>
      </c>
      <c r="G59" s="34"/>
      <c r="H59" s="24"/>
      <c r="I59" s="22" t="s">
        <v>39</v>
      </c>
      <c r="J59" s="25">
        <f t="shared" si="8"/>
        <v>1</v>
      </c>
      <c r="K59" s="26" t="s">
        <v>46</v>
      </c>
      <c r="L59" s="26" t="s">
        <v>7</v>
      </c>
      <c r="M59" s="293"/>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c r="BB59" s="78"/>
      <c r="BC59" s="31"/>
      <c r="IE59" s="33"/>
      <c r="IF59" s="33"/>
      <c r="IG59" s="33"/>
      <c r="IH59" s="33"/>
      <c r="II59" s="33"/>
    </row>
    <row r="60" spans="1:243" s="32" customFormat="1" ht="57">
      <c r="A60" s="19">
        <v>1.34</v>
      </c>
      <c r="B60" s="31" t="s">
        <v>194</v>
      </c>
      <c r="C60" s="21"/>
      <c r="D60" s="69">
        <v>2</v>
      </c>
      <c r="E60" s="70" t="s">
        <v>79</v>
      </c>
      <c r="F60" s="70" t="s">
        <v>63</v>
      </c>
      <c r="G60" s="34"/>
      <c r="H60" s="24"/>
      <c r="I60" s="22" t="s">
        <v>39</v>
      </c>
      <c r="J60" s="25">
        <f t="shared" si="8"/>
        <v>1</v>
      </c>
      <c r="K60" s="26" t="s">
        <v>46</v>
      </c>
      <c r="L60" s="26" t="s">
        <v>7</v>
      </c>
      <c r="M60" s="66"/>
      <c r="N60" s="60"/>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f t="shared" si="9"/>
        <v>0</v>
      </c>
      <c r="BB60" s="78">
        <f t="shared" si="10"/>
        <v>0</v>
      </c>
      <c r="BC60" s="31" t="str">
        <f t="shared" si="11"/>
        <v>INR Zero Only</v>
      </c>
      <c r="IE60" s="33"/>
      <c r="IF60" s="33"/>
      <c r="IG60" s="33"/>
      <c r="IH60" s="33"/>
      <c r="II60" s="33"/>
    </row>
    <row r="61" spans="1:243" s="32" customFormat="1" ht="15">
      <c r="A61" s="19"/>
      <c r="B61" s="20" t="s">
        <v>197</v>
      </c>
      <c r="C61" s="21"/>
      <c r="D61" s="69"/>
      <c r="E61" s="70"/>
      <c r="F61" s="70" t="s">
        <v>63</v>
      </c>
      <c r="G61" s="34"/>
      <c r="H61" s="24"/>
      <c r="I61" s="22" t="s">
        <v>39</v>
      </c>
      <c r="J61" s="25">
        <f t="shared" si="8"/>
        <v>1</v>
      </c>
      <c r="K61" s="26" t="s">
        <v>46</v>
      </c>
      <c r="L61" s="26" t="s">
        <v>7</v>
      </c>
      <c r="M61" s="293"/>
      <c r="N61" s="60"/>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c r="BB61" s="78"/>
      <c r="BC61" s="31"/>
      <c r="IE61" s="33"/>
      <c r="IF61" s="33"/>
      <c r="IG61" s="33"/>
      <c r="IH61" s="33"/>
      <c r="II61" s="33"/>
    </row>
    <row r="62" spans="1:243" s="32" customFormat="1" ht="86.25" customHeight="1">
      <c r="A62" s="19">
        <v>1.35</v>
      </c>
      <c r="B62" s="31" t="s">
        <v>195</v>
      </c>
      <c r="C62" s="21"/>
      <c r="D62" s="69">
        <v>43</v>
      </c>
      <c r="E62" s="70" t="s">
        <v>76</v>
      </c>
      <c r="F62" s="70" t="s">
        <v>63</v>
      </c>
      <c r="G62" s="34"/>
      <c r="H62" s="24"/>
      <c r="I62" s="22" t="s">
        <v>39</v>
      </c>
      <c r="J62" s="25">
        <f t="shared" si="8"/>
        <v>1</v>
      </c>
      <c r="K62" s="26" t="s">
        <v>46</v>
      </c>
      <c r="L62" s="26" t="s">
        <v>7</v>
      </c>
      <c r="M62" s="66"/>
      <c r="N62" s="60"/>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 t="shared" si="9"/>
        <v>0</v>
      </c>
      <c r="BB62" s="78">
        <f t="shared" si="10"/>
        <v>0</v>
      </c>
      <c r="BC62" s="31" t="str">
        <f t="shared" si="11"/>
        <v>INR Zero Only</v>
      </c>
      <c r="IE62" s="33"/>
      <c r="IF62" s="33"/>
      <c r="IG62" s="33"/>
      <c r="IH62" s="33"/>
      <c r="II62" s="33"/>
    </row>
    <row r="63" spans="1:243" s="32" customFormat="1" ht="15">
      <c r="A63" s="19"/>
      <c r="B63" s="20" t="s">
        <v>196</v>
      </c>
      <c r="C63" s="21"/>
      <c r="D63" s="69"/>
      <c r="E63" s="70"/>
      <c r="F63" s="70" t="s">
        <v>63</v>
      </c>
      <c r="G63" s="34"/>
      <c r="H63" s="24"/>
      <c r="I63" s="22" t="s">
        <v>39</v>
      </c>
      <c r="J63" s="25">
        <f t="shared" si="8"/>
        <v>1</v>
      </c>
      <c r="K63" s="26" t="s">
        <v>46</v>
      </c>
      <c r="L63" s="26" t="s">
        <v>7</v>
      </c>
      <c r="M63" s="293"/>
      <c r="N63" s="60"/>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c r="BB63" s="78"/>
      <c r="BC63" s="31"/>
      <c r="IE63" s="33"/>
      <c r="IF63" s="33"/>
      <c r="IG63" s="33"/>
      <c r="IH63" s="33"/>
      <c r="II63" s="33"/>
    </row>
    <row r="64" spans="1:243" s="32" customFormat="1" ht="128.25">
      <c r="A64" s="19">
        <v>1.36</v>
      </c>
      <c r="B64" s="31" t="s">
        <v>198</v>
      </c>
      <c r="C64" s="21"/>
      <c r="D64" s="69">
        <v>2</v>
      </c>
      <c r="E64" s="70" t="s">
        <v>79</v>
      </c>
      <c r="F64" s="70" t="s">
        <v>63</v>
      </c>
      <c r="G64" s="34"/>
      <c r="H64" s="24"/>
      <c r="I64" s="22" t="s">
        <v>39</v>
      </c>
      <c r="J64" s="25">
        <f t="shared" si="8"/>
        <v>1</v>
      </c>
      <c r="K64" s="26" t="s">
        <v>46</v>
      </c>
      <c r="L64" s="26" t="s">
        <v>7</v>
      </c>
      <c r="M64" s="66"/>
      <c r="N64" s="60"/>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f t="shared" si="9"/>
        <v>0</v>
      </c>
      <c r="BB64" s="78">
        <f t="shared" si="10"/>
        <v>0</v>
      </c>
      <c r="BC64" s="31" t="str">
        <f t="shared" si="11"/>
        <v>INR Zero Only</v>
      </c>
      <c r="IE64" s="33"/>
      <c r="IF64" s="33"/>
      <c r="IG64" s="33"/>
      <c r="IH64" s="33"/>
      <c r="II64" s="33"/>
    </row>
    <row r="65" spans="1:243" s="32" customFormat="1" ht="114">
      <c r="A65" s="19">
        <v>1.37</v>
      </c>
      <c r="B65" s="31" t="s">
        <v>199</v>
      </c>
      <c r="C65" s="21"/>
      <c r="D65" s="69">
        <v>700</v>
      </c>
      <c r="E65" s="70" t="s">
        <v>200</v>
      </c>
      <c r="F65" s="70" t="s">
        <v>63</v>
      </c>
      <c r="G65" s="34"/>
      <c r="H65" s="24"/>
      <c r="I65" s="22" t="s">
        <v>39</v>
      </c>
      <c r="J65" s="25">
        <f t="shared" si="8"/>
        <v>1</v>
      </c>
      <c r="K65" s="26" t="s">
        <v>46</v>
      </c>
      <c r="L65" s="26" t="s">
        <v>7</v>
      </c>
      <c r="M65" s="66"/>
      <c r="N65" s="60"/>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 t="shared" si="9"/>
        <v>0</v>
      </c>
      <c r="BB65" s="78">
        <f t="shared" si="10"/>
        <v>0</v>
      </c>
      <c r="BC65" s="31" t="str">
        <f t="shared" si="11"/>
        <v>INR Zero Only</v>
      </c>
      <c r="IE65" s="33"/>
      <c r="IF65" s="33"/>
      <c r="IG65" s="33"/>
      <c r="IH65" s="33"/>
      <c r="II65" s="33"/>
    </row>
    <row r="66" spans="1:243" s="32" customFormat="1" ht="85.5">
      <c r="A66" s="19">
        <v>1.38</v>
      </c>
      <c r="B66" s="31" t="s">
        <v>201</v>
      </c>
      <c r="C66" s="21"/>
      <c r="D66" s="69">
        <v>131</v>
      </c>
      <c r="E66" s="70" t="s">
        <v>200</v>
      </c>
      <c r="F66" s="70" t="s">
        <v>63</v>
      </c>
      <c r="G66" s="34"/>
      <c r="H66" s="24"/>
      <c r="I66" s="22" t="s">
        <v>39</v>
      </c>
      <c r="J66" s="25">
        <f t="shared" si="8"/>
        <v>1</v>
      </c>
      <c r="K66" s="26" t="s">
        <v>46</v>
      </c>
      <c r="L66" s="26" t="s">
        <v>7</v>
      </c>
      <c r="M66" s="66"/>
      <c r="N66" s="60"/>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f t="shared" si="9"/>
        <v>0</v>
      </c>
      <c r="BB66" s="78">
        <f t="shared" si="10"/>
        <v>0</v>
      </c>
      <c r="BC66" s="31" t="str">
        <f t="shared" si="11"/>
        <v>INR Zero Only</v>
      </c>
      <c r="IE66" s="33"/>
      <c r="IF66" s="33"/>
      <c r="IG66" s="33"/>
      <c r="IH66" s="33"/>
      <c r="II66" s="33"/>
    </row>
    <row r="67" spans="1:243" s="32" customFormat="1" ht="15">
      <c r="A67" s="19"/>
      <c r="B67" s="20" t="s">
        <v>202</v>
      </c>
      <c r="C67" s="21"/>
      <c r="D67" s="69"/>
      <c r="E67" s="70"/>
      <c r="F67" s="70" t="s">
        <v>63</v>
      </c>
      <c r="G67" s="34"/>
      <c r="H67" s="24"/>
      <c r="I67" s="22" t="s">
        <v>39</v>
      </c>
      <c r="J67" s="25">
        <f t="shared" si="8"/>
        <v>1</v>
      </c>
      <c r="K67" s="26" t="s">
        <v>46</v>
      </c>
      <c r="L67" s="26" t="s">
        <v>7</v>
      </c>
      <c r="M67" s="293"/>
      <c r="N67" s="60"/>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c r="BB67" s="78"/>
      <c r="BC67" s="31"/>
      <c r="IE67" s="33"/>
      <c r="IF67" s="33"/>
      <c r="IG67" s="33"/>
      <c r="IH67" s="33"/>
      <c r="II67" s="33"/>
    </row>
    <row r="68" spans="1:243" s="32" customFormat="1" ht="57">
      <c r="A68" s="313">
        <v>1.39</v>
      </c>
      <c r="B68" s="31" t="s">
        <v>203</v>
      </c>
      <c r="C68" s="21"/>
      <c r="D68" s="69"/>
      <c r="E68" s="70"/>
      <c r="F68" s="70" t="s">
        <v>63</v>
      </c>
      <c r="G68" s="34"/>
      <c r="H68" s="24"/>
      <c r="I68" s="22" t="s">
        <v>39</v>
      </c>
      <c r="J68" s="25">
        <f t="shared" si="8"/>
        <v>1</v>
      </c>
      <c r="K68" s="26" t="s">
        <v>46</v>
      </c>
      <c r="L68" s="26" t="s">
        <v>7</v>
      </c>
      <c r="M68" s="293"/>
      <c r="N68" s="60"/>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28.5">
      <c r="A69" s="314"/>
      <c r="B69" s="31" t="s">
        <v>204</v>
      </c>
      <c r="C69" s="21"/>
      <c r="D69" s="69">
        <v>55</v>
      </c>
      <c r="E69" s="70" t="s">
        <v>76</v>
      </c>
      <c r="F69" s="70" t="s">
        <v>63</v>
      </c>
      <c r="G69" s="34"/>
      <c r="H69" s="24"/>
      <c r="I69" s="22" t="s">
        <v>39</v>
      </c>
      <c r="J69" s="25">
        <f t="shared" si="8"/>
        <v>1</v>
      </c>
      <c r="K69" s="26" t="s">
        <v>46</v>
      </c>
      <c r="L69" s="26" t="s">
        <v>7</v>
      </c>
      <c r="M69" s="66"/>
      <c r="N69" s="60"/>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f t="shared" si="9"/>
        <v>0</v>
      </c>
      <c r="BB69" s="78">
        <f t="shared" si="10"/>
        <v>0</v>
      </c>
      <c r="BC69" s="31" t="str">
        <f t="shared" si="11"/>
        <v>INR Zero Only</v>
      </c>
      <c r="IE69" s="33"/>
      <c r="IF69" s="33"/>
      <c r="IG69" s="33"/>
      <c r="IH69" s="33"/>
      <c r="II69" s="33"/>
    </row>
    <row r="70" spans="1:243" s="32" customFormat="1" ht="28.5">
      <c r="A70" s="72">
        <v>1.4</v>
      </c>
      <c r="B70" s="31" t="s">
        <v>205</v>
      </c>
      <c r="C70" s="21"/>
      <c r="D70" s="69">
        <v>55</v>
      </c>
      <c r="E70" s="70" t="s">
        <v>76</v>
      </c>
      <c r="F70" s="70" t="s">
        <v>63</v>
      </c>
      <c r="G70" s="34"/>
      <c r="H70" s="24"/>
      <c r="I70" s="22" t="s">
        <v>39</v>
      </c>
      <c r="J70" s="25">
        <f t="shared" si="8"/>
        <v>1</v>
      </c>
      <c r="K70" s="26" t="s">
        <v>46</v>
      </c>
      <c r="L70" s="26" t="s">
        <v>7</v>
      </c>
      <c r="M70" s="66"/>
      <c r="N70" s="60"/>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f t="shared" si="9"/>
        <v>0</v>
      </c>
      <c r="BB70" s="78">
        <f t="shared" si="10"/>
        <v>0</v>
      </c>
      <c r="BC70" s="31" t="str">
        <f t="shared" si="11"/>
        <v>INR Zero Only</v>
      </c>
      <c r="IE70" s="33"/>
      <c r="IF70" s="33"/>
      <c r="IG70" s="33"/>
      <c r="IH70" s="33"/>
      <c r="II70" s="33"/>
    </row>
    <row r="71" spans="1:243" s="32" customFormat="1" ht="15">
      <c r="A71" s="19"/>
      <c r="B71" s="20" t="s">
        <v>206</v>
      </c>
      <c r="C71" s="21"/>
      <c r="D71" s="69"/>
      <c r="E71" s="70"/>
      <c r="F71" s="70" t="s">
        <v>63</v>
      </c>
      <c r="G71" s="34"/>
      <c r="H71" s="24"/>
      <c r="I71" s="22" t="s">
        <v>39</v>
      </c>
      <c r="J71" s="25">
        <f t="shared" si="8"/>
        <v>1</v>
      </c>
      <c r="K71" s="26" t="s">
        <v>46</v>
      </c>
      <c r="L71" s="26" t="s">
        <v>7</v>
      </c>
      <c r="M71" s="293"/>
      <c r="N71" s="60"/>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c r="BB71" s="78"/>
      <c r="BC71" s="31"/>
      <c r="IE71" s="33"/>
      <c r="IF71" s="33"/>
      <c r="IG71" s="33"/>
      <c r="IH71" s="33"/>
      <c r="II71" s="33"/>
    </row>
    <row r="72" spans="1:243" s="32" customFormat="1" ht="99.75">
      <c r="A72" s="19">
        <v>1.41</v>
      </c>
      <c r="B72" s="31" t="s">
        <v>207</v>
      </c>
      <c r="C72" s="21"/>
      <c r="D72" s="69">
        <v>105</v>
      </c>
      <c r="E72" s="70" t="s">
        <v>76</v>
      </c>
      <c r="F72" s="70" t="s">
        <v>63</v>
      </c>
      <c r="G72" s="34"/>
      <c r="H72" s="24"/>
      <c r="I72" s="22" t="s">
        <v>39</v>
      </c>
      <c r="J72" s="25">
        <f t="shared" si="8"/>
        <v>1</v>
      </c>
      <c r="K72" s="26" t="s">
        <v>46</v>
      </c>
      <c r="L72" s="26" t="s">
        <v>7</v>
      </c>
      <c r="M72" s="66"/>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f t="shared" si="9"/>
        <v>0</v>
      </c>
      <c r="BB72" s="78">
        <f t="shared" si="10"/>
        <v>0</v>
      </c>
      <c r="BC72" s="31" t="str">
        <f t="shared" si="11"/>
        <v>INR Zero Only</v>
      </c>
      <c r="IE72" s="33"/>
      <c r="IF72" s="33"/>
      <c r="IG72" s="33"/>
      <c r="IH72" s="33"/>
      <c r="II72" s="33"/>
    </row>
    <row r="73" spans="1:243" s="32" customFormat="1" ht="15">
      <c r="A73" s="19"/>
      <c r="B73" s="20" t="s">
        <v>208</v>
      </c>
      <c r="C73" s="21"/>
      <c r="D73" s="69"/>
      <c r="E73" s="70"/>
      <c r="F73" s="70" t="s">
        <v>63</v>
      </c>
      <c r="G73" s="34"/>
      <c r="H73" s="24"/>
      <c r="I73" s="22" t="s">
        <v>39</v>
      </c>
      <c r="J73" s="25">
        <f t="shared" si="8"/>
        <v>1</v>
      </c>
      <c r="K73" s="26" t="s">
        <v>46</v>
      </c>
      <c r="L73" s="26" t="s">
        <v>7</v>
      </c>
      <c r="M73" s="293"/>
      <c r="N73" s="60"/>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c r="BB73" s="78"/>
      <c r="BC73" s="31"/>
      <c r="IE73" s="33"/>
      <c r="IF73" s="33"/>
      <c r="IG73" s="33"/>
      <c r="IH73" s="33"/>
      <c r="II73" s="33"/>
    </row>
    <row r="74" spans="1:243" s="32" customFormat="1" ht="28.5">
      <c r="A74" s="19">
        <v>1.42</v>
      </c>
      <c r="B74" s="31" t="s">
        <v>209</v>
      </c>
      <c r="C74" s="21"/>
      <c r="D74" s="69">
        <v>8</v>
      </c>
      <c r="E74" s="70" t="s">
        <v>77</v>
      </c>
      <c r="F74" s="70" t="s">
        <v>63</v>
      </c>
      <c r="G74" s="34"/>
      <c r="H74" s="24"/>
      <c r="I74" s="22" t="s">
        <v>39</v>
      </c>
      <c r="J74" s="25">
        <f t="shared" si="8"/>
        <v>1</v>
      </c>
      <c r="K74" s="26" t="s">
        <v>46</v>
      </c>
      <c r="L74" s="26" t="s">
        <v>7</v>
      </c>
      <c r="M74" s="66"/>
      <c r="N74" s="60"/>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 t="shared" si="9"/>
        <v>0</v>
      </c>
      <c r="BB74" s="78">
        <f t="shared" si="10"/>
        <v>0</v>
      </c>
      <c r="BC74" s="31" t="str">
        <f t="shared" si="11"/>
        <v>INR Zero Only</v>
      </c>
      <c r="IE74" s="33"/>
      <c r="IF74" s="33"/>
      <c r="IG74" s="33"/>
      <c r="IH74" s="33"/>
      <c r="II74" s="33"/>
    </row>
    <row r="75" spans="1:243" s="32" customFormat="1" ht="15">
      <c r="A75" s="290"/>
      <c r="B75" s="20" t="s">
        <v>806</v>
      </c>
      <c r="C75" s="21"/>
      <c r="D75" s="69"/>
      <c r="E75" s="70"/>
      <c r="F75" s="70"/>
      <c r="G75" s="34"/>
      <c r="H75" s="24"/>
      <c r="I75" s="22"/>
      <c r="J75" s="25"/>
      <c r="K75" s="26"/>
      <c r="L75" s="26"/>
      <c r="M75" s="293"/>
      <c r="N75" s="60"/>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c r="BB75" s="78"/>
      <c r="BC75" s="31"/>
      <c r="IE75" s="33"/>
      <c r="IF75" s="33"/>
      <c r="IG75" s="33"/>
      <c r="IH75" s="33"/>
      <c r="II75" s="33"/>
    </row>
    <row r="76" spans="1:243" s="32" customFormat="1" ht="45.75" customHeight="1">
      <c r="A76" s="290">
        <v>1.43</v>
      </c>
      <c r="B76" s="31" t="s">
        <v>805</v>
      </c>
      <c r="C76" s="21"/>
      <c r="D76" s="69">
        <v>4</v>
      </c>
      <c r="E76" s="70" t="s">
        <v>77</v>
      </c>
      <c r="F76" s="70" t="s">
        <v>63</v>
      </c>
      <c r="G76" s="34"/>
      <c r="H76" s="24"/>
      <c r="I76" s="22" t="s">
        <v>39</v>
      </c>
      <c r="J76" s="25">
        <f>IF(I76="Less(-)",-1,1)</f>
        <v>1</v>
      </c>
      <c r="K76" s="26" t="s">
        <v>46</v>
      </c>
      <c r="L76" s="26" t="s">
        <v>7</v>
      </c>
      <c r="M76" s="66"/>
      <c r="N76" s="60"/>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total_amount_ba($B$2,$D$2,D76,F76,J76,K76,M76)</f>
        <v>0</v>
      </c>
      <c r="BB76" s="78">
        <f>BA76+SUM(N76:AZ76)</f>
        <v>0</v>
      </c>
      <c r="BC76" s="31" t="str">
        <f>SpellNumber(L76,BB76)</f>
        <v>INR Zero Only</v>
      </c>
      <c r="IE76" s="33"/>
      <c r="IF76" s="33"/>
      <c r="IG76" s="33"/>
      <c r="IH76" s="33"/>
      <c r="II76" s="33"/>
    </row>
    <row r="77" spans="1:243" s="32" customFormat="1" ht="13.5" customHeight="1">
      <c r="A77" s="290"/>
      <c r="B77" s="20" t="s">
        <v>807</v>
      </c>
      <c r="C77" s="21"/>
      <c r="D77" s="69"/>
      <c r="E77" s="70"/>
      <c r="F77" s="70"/>
      <c r="G77" s="34"/>
      <c r="H77" s="24"/>
      <c r="I77" s="22"/>
      <c r="J77" s="25"/>
      <c r="K77" s="26"/>
      <c r="L77" s="26"/>
      <c r="M77" s="293"/>
      <c r="N77" s="60"/>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75" customHeight="1">
      <c r="A78" s="290">
        <v>1.44</v>
      </c>
      <c r="B78" s="31" t="s">
        <v>808</v>
      </c>
      <c r="C78" s="21"/>
      <c r="D78" s="69">
        <v>3</v>
      </c>
      <c r="E78" s="70" t="s">
        <v>64</v>
      </c>
      <c r="F78" s="70" t="s">
        <v>63</v>
      </c>
      <c r="G78" s="34"/>
      <c r="H78" s="24"/>
      <c r="I78" s="22" t="s">
        <v>39</v>
      </c>
      <c r="J78" s="25">
        <f>IF(I78="Less(-)",-1,1)</f>
        <v>1</v>
      </c>
      <c r="K78" s="26" t="s">
        <v>46</v>
      </c>
      <c r="L78" s="26" t="s">
        <v>7</v>
      </c>
      <c r="M78" s="66"/>
      <c r="N78" s="60"/>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total_amount_ba($B$2,$D$2,D78,F78,J78,K78,M78)</f>
        <v>0</v>
      </c>
      <c r="BB78" s="78">
        <f>BA78+SUM(N78:AZ78)</f>
        <v>0</v>
      </c>
      <c r="BC78" s="31" t="str">
        <f>SpellNumber(L78,BB78)</f>
        <v>INR Zero Only</v>
      </c>
      <c r="IE78" s="33"/>
      <c r="IF78" s="33"/>
      <c r="IG78" s="33"/>
      <c r="IH78" s="33"/>
      <c r="II78" s="33"/>
    </row>
    <row r="79" spans="1:243" s="32" customFormat="1" ht="33" customHeight="1">
      <c r="A79" s="136" t="s">
        <v>44</v>
      </c>
      <c r="B79" s="98"/>
      <c r="C79" s="99"/>
      <c r="D79" s="100"/>
      <c r="E79" s="100"/>
      <c r="F79" s="100"/>
      <c r="G79" s="100"/>
      <c r="H79" s="101"/>
      <c r="I79" s="101"/>
      <c r="J79" s="101"/>
      <c r="K79" s="101"/>
      <c r="L79" s="102"/>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103">
        <f>SUM(BA13:BA78)</f>
        <v>0</v>
      </c>
      <c r="BB79" s="103">
        <f>SUM(BB13:BB45)</f>
        <v>0</v>
      </c>
      <c r="BC79" s="104" t="str">
        <f>SpellNumber($E$2,BA79)</f>
        <v>INR Zero Only</v>
      </c>
      <c r="IE79" s="33">
        <v>4</v>
      </c>
      <c r="IF79" s="33" t="s">
        <v>41</v>
      </c>
      <c r="IG79" s="33" t="s">
        <v>43</v>
      </c>
      <c r="IH79" s="33">
        <v>10</v>
      </c>
      <c r="II79" s="33" t="s">
        <v>38</v>
      </c>
    </row>
    <row r="80" spans="1:243" s="51" customFormat="1" ht="39" customHeight="1" hidden="1">
      <c r="A80" s="36" t="s">
        <v>48</v>
      </c>
      <c r="B80" s="42"/>
      <c r="C80" s="43"/>
      <c r="D80" s="44"/>
      <c r="E80" s="45" t="s">
        <v>45</v>
      </c>
      <c r="F80" s="58"/>
      <c r="G80" s="46"/>
      <c r="H80" s="47"/>
      <c r="I80" s="47"/>
      <c r="J80" s="47"/>
      <c r="K80" s="48"/>
      <c r="L80" s="49"/>
      <c r="M80" s="50"/>
      <c r="O80" s="32"/>
      <c r="P80" s="32"/>
      <c r="Q80" s="32"/>
      <c r="R80" s="32"/>
      <c r="S80" s="32"/>
      <c r="BA80" s="56">
        <f>IF(ISBLANK(F80),0,IF(E80="Excess (+)",ROUND(BA79+(BA79*F80),2),IF(E80="Less (-)",ROUND(BA79+(BA79*F80*(-1)),2),0)))</f>
        <v>0</v>
      </c>
      <c r="BB80" s="57">
        <f>ROUND(BA80,0)</f>
        <v>0</v>
      </c>
      <c r="BC80" s="31" t="str">
        <f>SpellNumber(L80,BB80)</f>
        <v> Zero Only</v>
      </c>
      <c r="IE80" s="52"/>
      <c r="IF80" s="52"/>
      <c r="IG80" s="52"/>
      <c r="IH80" s="52"/>
      <c r="II80" s="52"/>
    </row>
    <row r="81" spans="1:243" s="51" customFormat="1" ht="39.75" customHeight="1">
      <c r="A81" s="35" t="s">
        <v>47</v>
      </c>
      <c r="B81" s="35"/>
      <c r="C81" s="297" t="str">
        <f>SpellNumber($E$2,BA79)</f>
        <v>INR Zero Only</v>
      </c>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8"/>
      <c r="BA81" s="298"/>
      <c r="BB81" s="298"/>
      <c r="BC81" s="299"/>
      <c r="IE81" s="52"/>
      <c r="IF81" s="52"/>
      <c r="IG81" s="52"/>
      <c r="IH81" s="52"/>
      <c r="II81" s="52"/>
    </row>
    <row r="82" spans="3:243" s="14" customFormat="1" ht="15">
      <c r="C82" s="53"/>
      <c r="D82" s="53"/>
      <c r="E82" s="53"/>
      <c r="F82" s="53"/>
      <c r="G82" s="53"/>
      <c r="H82" s="53"/>
      <c r="I82" s="53"/>
      <c r="J82" s="53"/>
      <c r="K82" s="53"/>
      <c r="L82" s="53"/>
      <c r="M82" s="53"/>
      <c r="O82" s="53"/>
      <c r="BA82" s="53"/>
      <c r="BC82" s="53"/>
      <c r="IE82" s="15"/>
      <c r="IF82" s="15"/>
      <c r="IG82" s="15"/>
      <c r="IH82" s="15"/>
      <c r="II82" s="15"/>
    </row>
    <row r="83" ht="15.75" customHeight="1"/>
    <row r="86" ht="15.75" customHeight="1"/>
    <row r="113" ht="15.75" customHeight="1"/>
    <row r="124" ht="15.75" customHeight="1"/>
    <row r="125" ht="15.75" customHeight="1"/>
    <row r="126" ht="15.75" customHeight="1"/>
    <row r="130" ht="15.75" customHeight="1"/>
    <row r="131" ht="15.75" customHeight="1"/>
  </sheetData>
  <sheetProtection password="E975" sheet="1" selectLockedCells="1"/>
  <mergeCells count="9">
    <mergeCell ref="A9:BC9"/>
    <mergeCell ref="C81:BC81"/>
    <mergeCell ref="A1:L1"/>
    <mergeCell ref="A4:BC4"/>
    <mergeCell ref="A5:BC5"/>
    <mergeCell ref="A6:BC6"/>
    <mergeCell ref="A7:BC7"/>
    <mergeCell ref="B8:BC8"/>
    <mergeCell ref="A68:A69"/>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80">
      <formula1>IF(E80&lt;&gt;"Select",0,-1)</formula1>
      <formula2>IF(E80&lt;&gt;"Select",99.99,-1)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0">
      <formula1>0</formula1>
      <formula2>IF(E80&lt;&gt;"Select",99.9,0)</formula2>
    </dataValidation>
    <dataValidation type="list" showInputMessage="1" showErrorMessage="1" promptTitle="Less or Excess" prompt="Please select either LESS  ( - )  or  EXCESS  ( + )" errorTitle="Please enter valid values only" error="Please select either LESS ( - ) or  EXCESS  ( + )" sqref="E80">
      <formula1>IF(ISBLANK(F80),$A$3:$C$3,$B$3:$C$3)</formula1>
    </dataValidation>
    <dataValidation type="list" showInputMessage="1" showErrorMessage="1" promptTitle="Option C1 or D1" prompt="Please select the Option C1 or Option D1" errorTitle="Please enter valid values only" error="Please select the Option C1 or Option D1" sqref="D8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decimal" allowBlank="1" showInputMessage="1" showErrorMessage="1" errorTitle="Invalid Entry" error="Only Numeric Values are allowed. " sqref="A13:A78">
      <formula1>0</formula1>
      <formula2>999999999999999</formula2>
    </dataValidation>
    <dataValidation type="list" allowBlank="1" showInputMessage="1" showErrorMessage="1" sqref="K13:K78">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4 D13:D78">
      <formula1>0</formula1>
      <formula2>999999999999999</formula2>
    </dataValidation>
    <dataValidation allowBlank="1" showInputMessage="1" showErrorMessage="1" promptTitle="Units" prompt="Please enter Units in text" sqref="F15:F19 E13:E19 E20:F78"/>
    <dataValidation type="decimal" allowBlank="1" showInputMessage="1" showErrorMessage="1" promptTitle="Rate Entry" prompt="Please enter the Basic Price in Rupees for this item. " errorTitle="Invaid Entry" error="Only Numeric Values are allowed. " sqref="G13:H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8">
      <formula1>0</formula1>
      <formula2>999999999999999</formula2>
    </dataValidation>
    <dataValidation allowBlank="1" showInputMessage="1" showErrorMessage="1" promptTitle="Itemcode/Make" prompt="Please enter text" sqref="C13:C78"/>
    <dataValidation type="list" showInputMessage="1" showErrorMessage="1" sqref="I13:I78">
      <formula1>"Excess(+), Less(-)"</formula1>
    </dataValidation>
    <dataValidation allowBlank="1" showInputMessage="1" showErrorMessage="1" promptTitle="Addition / Deduction" prompt="Please Choose the correct One" sqref="J13:J78"/>
    <dataValidation type="decimal" allowBlank="1" showInputMessage="1" showErrorMessage="1" promptTitle="Rate Entry" prompt="Please enter &quot;GST&quot; charges in Rupees for this item. " errorTitle="Invaid Entry" error="Only Numeric Values are allowed. " sqref="M15:M7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78">
      <formula1>"INR"</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5.xml><?xml version="1.0" encoding="utf-8"?>
<worksheet xmlns="http://schemas.openxmlformats.org/spreadsheetml/2006/main" xmlns:r="http://schemas.openxmlformats.org/officeDocument/2006/relationships">
  <sheetPr codeName="Sheet25">
    <tabColor theme="4" tint="-0.4999699890613556"/>
  </sheetPr>
  <dimension ref="A1:II241"/>
  <sheetViews>
    <sheetView showGridLines="0" zoomScale="55" zoomScaleNormal="55" zoomScaleSheetLayoutView="55" zoomScalePageLayoutView="0" workbookViewId="0" topLeftCell="A1">
      <selection activeCell="M33" sqref="M33"/>
    </sheetView>
  </sheetViews>
  <sheetFormatPr defaultColWidth="9.140625" defaultRowHeight="15"/>
  <cols>
    <col min="1" max="1" width="14.57421875" style="274"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282"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289" customWidth="1"/>
    <col min="54" max="54" width="18.8515625" style="177" hidden="1" customWidth="1"/>
    <col min="55" max="55" width="43.57421875" style="177" customWidth="1"/>
    <col min="56" max="238" width="9.140625" style="53" customWidth="1"/>
    <col min="239" max="243" width="9.140625" style="55" customWidth="1"/>
    <col min="244" max="16384" width="9.140625" style="53" customWidth="1"/>
  </cols>
  <sheetData>
    <row r="1" spans="1:243" s="1" customFormat="1" ht="25.5" customHeight="1">
      <c r="A1" s="300" t="s">
        <v>67</v>
      </c>
      <c r="B1" s="300"/>
      <c r="C1" s="300"/>
      <c r="D1" s="300"/>
      <c r="E1" s="300"/>
      <c r="F1" s="300"/>
      <c r="G1" s="300"/>
      <c r="H1" s="300"/>
      <c r="I1" s="300"/>
      <c r="J1" s="300"/>
      <c r="K1" s="300"/>
      <c r="L1" s="300"/>
      <c r="O1" s="2"/>
      <c r="P1" s="2"/>
      <c r="Q1" s="3"/>
      <c r="BA1" s="122"/>
      <c r="IE1" s="3"/>
      <c r="IF1" s="3"/>
      <c r="IG1" s="3"/>
      <c r="IH1" s="3"/>
      <c r="II1" s="3"/>
    </row>
    <row r="2" spans="1:53" s="1" customFormat="1" ht="25.5" customHeight="1" hidden="1">
      <c r="A2" s="273"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11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62" t="s">
        <v>648</v>
      </c>
      <c r="B10" s="13" t="s">
        <v>13</v>
      </c>
      <c r="C10" s="13" t="s">
        <v>13</v>
      </c>
      <c r="D10" s="13" t="s">
        <v>12</v>
      </c>
      <c r="E10" s="13" t="s">
        <v>13</v>
      </c>
      <c r="F10" s="13" t="s">
        <v>14</v>
      </c>
      <c r="G10" s="13" t="s">
        <v>14</v>
      </c>
      <c r="H10" s="13" t="s">
        <v>15</v>
      </c>
      <c r="I10" s="13" t="s">
        <v>13</v>
      </c>
      <c r="J10" s="13" t="s">
        <v>12</v>
      </c>
      <c r="K10" s="13" t="s">
        <v>16</v>
      </c>
      <c r="L10" s="13" t="s">
        <v>13</v>
      </c>
      <c r="M10" s="275"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275" t="s">
        <v>648</v>
      </c>
      <c r="BB10" s="13" t="s">
        <v>648</v>
      </c>
      <c r="BC10" s="13" t="s">
        <v>649</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27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283" t="s">
        <v>650</v>
      </c>
      <c r="BB11" s="174" t="s">
        <v>32</v>
      </c>
      <c r="BC11" s="174"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277">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277">
        <v>53</v>
      </c>
      <c r="BB12" s="18">
        <v>54</v>
      </c>
      <c r="BC12" s="18">
        <v>55</v>
      </c>
      <c r="IE12" s="15"/>
      <c r="IF12" s="15"/>
      <c r="IG12" s="15"/>
      <c r="IH12" s="15"/>
      <c r="II12" s="15"/>
    </row>
    <row r="13" spans="1:243" s="32" customFormat="1" ht="30.75" customHeight="1">
      <c r="A13" s="72">
        <v>1</v>
      </c>
      <c r="B13" s="73" t="s">
        <v>129</v>
      </c>
      <c r="C13" s="21" t="s">
        <v>34</v>
      </c>
      <c r="D13" s="22"/>
      <c r="E13" s="123"/>
      <c r="F13" s="22"/>
      <c r="G13" s="24"/>
      <c r="H13" s="24"/>
      <c r="I13" s="22"/>
      <c r="J13" s="25"/>
      <c r="K13" s="26"/>
      <c r="L13" s="26"/>
      <c r="M13" s="278"/>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4"/>
      <c r="BB13" s="75"/>
      <c r="BC13" s="31"/>
      <c r="IE13" s="33">
        <v>1</v>
      </c>
      <c r="IF13" s="33" t="s">
        <v>35</v>
      </c>
      <c r="IG13" s="33" t="s">
        <v>36</v>
      </c>
      <c r="IH13" s="33">
        <v>10</v>
      </c>
      <c r="II13" s="33" t="s">
        <v>37</v>
      </c>
    </row>
    <row r="14" spans="1:243" s="32" customFormat="1" ht="18.75" customHeight="1">
      <c r="A14" s="110"/>
      <c r="B14" s="87" t="s">
        <v>114</v>
      </c>
      <c r="C14" s="88"/>
      <c r="D14" s="89"/>
      <c r="E14" s="123"/>
      <c r="F14" s="90"/>
      <c r="G14" s="91"/>
      <c r="H14" s="91"/>
      <c r="I14" s="89"/>
      <c r="J14" s="92"/>
      <c r="K14" s="93"/>
      <c r="L14" s="93"/>
      <c r="M14" s="279"/>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285"/>
      <c r="BB14" s="96"/>
      <c r="BC14" s="97"/>
      <c r="IE14" s="33"/>
      <c r="IF14" s="33"/>
      <c r="IG14" s="33"/>
      <c r="IH14" s="33"/>
      <c r="II14" s="33"/>
    </row>
    <row r="15" spans="1:55" s="153" customFormat="1" ht="42.75">
      <c r="A15" s="72">
        <v>1.01</v>
      </c>
      <c r="B15" s="165" t="s">
        <v>631</v>
      </c>
      <c r="D15" s="170"/>
      <c r="E15" s="172"/>
      <c r="F15" s="154" t="s">
        <v>63</v>
      </c>
      <c r="G15" s="155"/>
      <c r="H15" s="156"/>
      <c r="I15" s="157" t="s">
        <v>39</v>
      </c>
      <c r="J15" s="158">
        <f>IF(I15="Less(-)",-1,1)</f>
        <v>1</v>
      </c>
      <c r="K15" s="159" t="s">
        <v>46</v>
      </c>
      <c r="L15" s="159" t="s">
        <v>7</v>
      </c>
      <c r="M15" s="279"/>
      <c r="N15" s="160"/>
      <c r="O15" s="160"/>
      <c r="P15" s="161"/>
      <c r="Q15" s="160"/>
      <c r="R15" s="160"/>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286"/>
      <c r="BB15" s="78"/>
      <c r="BC15" s="31"/>
    </row>
    <row r="16" spans="1:55" s="153" customFormat="1" ht="15">
      <c r="A16" s="72"/>
      <c r="B16" s="165" t="s">
        <v>632</v>
      </c>
      <c r="D16" s="170">
        <v>1600</v>
      </c>
      <c r="E16" s="172" t="s">
        <v>152</v>
      </c>
      <c r="F16" s="154" t="s">
        <v>63</v>
      </c>
      <c r="G16" s="155"/>
      <c r="H16" s="156"/>
      <c r="I16" s="157" t="s">
        <v>39</v>
      </c>
      <c r="J16" s="158">
        <f aca="true" t="shared" si="0" ref="J16:J31">IF(I16="Less(-)",-1,1)</f>
        <v>1</v>
      </c>
      <c r="K16" s="159" t="s">
        <v>46</v>
      </c>
      <c r="L16" s="159" t="s">
        <v>7</v>
      </c>
      <c r="M16" s="280"/>
      <c r="N16" s="160"/>
      <c r="O16" s="160"/>
      <c r="P16" s="161"/>
      <c r="Q16" s="160"/>
      <c r="R16" s="160"/>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286">
        <f aca="true" t="shared" si="1" ref="BA16:BA31">total_amount_ba($B$2,$D$2,D16,F16,J16,K16,M16)</f>
        <v>0</v>
      </c>
      <c r="BB16" s="78">
        <f aca="true" t="shared" si="2" ref="BB16:BB31">BA16+SUM(N16:AZ16)</f>
        <v>0</v>
      </c>
      <c r="BC16" s="31" t="str">
        <f aca="true" t="shared" si="3" ref="BC16:BC31">SpellNumber(L16,BB16)</f>
        <v>INR Zero Only</v>
      </c>
    </row>
    <row r="17" spans="1:55" s="153" customFormat="1" ht="28.5">
      <c r="A17" s="72">
        <v>1.02</v>
      </c>
      <c r="B17" s="165" t="s">
        <v>633</v>
      </c>
      <c r="D17" s="171"/>
      <c r="E17" s="173"/>
      <c r="F17" s="154" t="s">
        <v>63</v>
      </c>
      <c r="G17" s="155"/>
      <c r="H17" s="156"/>
      <c r="I17" s="157" t="s">
        <v>39</v>
      </c>
      <c r="J17" s="158">
        <f t="shared" si="0"/>
        <v>1</v>
      </c>
      <c r="K17" s="159" t="s">
        <v>46</v>
      </c>
      <c r="L17" s="159" t="s">
        <v>7</v>
      </c>
      <c r="M17" s="279"/>
      <c r="N17" s="160"/>
      <c r="O17" s="160"/>
      <c r="P17" s="161"/>
      <c r="Q17" s="160"/>
      <c r="R17" s="160"/>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286"/>
      <c r="BB17" s="78">
        <f t="shared" si="2"/>
        <v>0</v>
      </c>
      <c r="BC17" s="31"/>
    </row>
    <row r="18" spans="1:55" s="153" customFormat="1" ht="15">
      <c r="A18" s="72"/>
      <c r="B18" s="165" t="s">
        <v>634</v>
      </c>
      <c r="D18" s="170">
        <v>230</v>
      </c>
      <c r="E18" s="173" t="s">
        <v>76</v>
      </c>
      <c r="F18" s="154" t="s">
        <v>63</v>
      </c>
      <c r="G18" s="155"/>
      <c r="H18" s="156"/>
      <c r="I18" s="157" t="s">
        <v>39</v>
      </c>
      <c r="J18" s="158">
        <f t="shared" si="0"/>
        <v>1</v>
      </c>
      <c r="K18" s="159" t="s">
        <v>46</v>
      </c>
      <c r="L18" s="159" t="s">
        <v>7</v>
      </c>
      <c r="M18" s="280"/>
      <c r="N18" s="160"/>
      <c r="O18" s="160"/>
      <c r="P18" s="161"/>
      <c r="Q18" s="160"/>
      <c r="R18" s="160"/>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286">
        <f t="shared" si="1"/>
        <v>0</v>
      </c>
      <c r="BB18" s="78">
        <f t="shared" si="2"/>
        <v>0</v>
      </c>
      <c r="BC18" s="31" t="str">
        <f t="shared" si="3"/>
        <v>INR Zero Only</v>
      </c>
    </row>
    <row r="19" spans="1:55" s="153" customFormat="1" ht="15">
      <c r="A19" s="72">
        <v>1.03</v>
      </c>
      <c r="B19" s="166" t="s">
        <v>635</v>
      </c>
      <c r="D19" s="170"/>
      <c r="E19" s="173"/>
      <c r="F19" s="154" t="s">
        <v>63</v>
      </c>
      <c r="G19" s="155"/>
      <c r="H19" s="156"/>
      <c r="I19" s="157" t="s">
        <v>39</v>
      </c>
      <c r="J19" s="158">
        <f t="shared" si="0"/>
        <v>1</v>
      </c>
      <c r="K19" s="159" t="s">
        <v>46</v>
      </c>
      <c r="L19" s="159" t="s">
        <v>7</v>
      </c>
      <c r="M19" s="279"/>
      <c r="N19" s="160"/>
      <c r="O19" s="160"/>
      <c r="P19" s="161"/>
      <c r="Q19" s="160"/>
      <c r="R19" s="160"/>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286"/>
      <c r="BB19" s="78">
        <f t="shared" si="2"/>
        <v>0</v>
      </c>
      <c r="BC19" s="31"/>
    </row>
    <row r="20" spans="1:55" s="153" customFormat="1" ht="42.75">
      <c r="A20" s="72"/>
      <c r="B20" s="167" t="s">
        <v>636</v>
      </c>
      <c r="D20" s="170">
        <v>1235.26</v>
      </c>
      <c r="E20" s="173" t="s">
        <v>76</v>
      </c>
      <c r="F20" s="154" t="s">
        <v>63</v>
      </c>
      <c r="G20" s="155"/>
      <c r="H20" s="156"/>
      <c r="I20" s="157" t="s">
        <v>39</v>
      </c>
      <c r="J20" s="158">
        <f t="shared" si="0"/>
        <v>1</v>
      </c>
      <c r="K20" s="159" t="s">
        <v>46</v>
      </c>
      <c r="L20" s="159" t="s">
        <v>7</v>
      </c>
      <c r="M20" s="280"/>
      <c r="N20" s="160"/>
      <c r="O20" s="160"/>
      <c r="P20" s="161"/>
      <c r="Q20" s="160"/>
      <c r="R20" s="160"/>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286">
        <f t="shared" si="1"/>
        <v>0</v>
      </c>
      <c r="BB20" s="78">
        <f t="shared" si="2"/>
        <v>0</v>
      </c>
      <c r="BC20" s="31" t="str">
        <f t="shared" si="3"/>
        <v>INR Zero Only</v>
      </c>
    </row>
    <row r="21" spans="1:55" s="153" customFormat="1" ht="28.5">
      <c r="A21" s="72">
        <v>1.04</v>
      </c>
      <c r="B21" s="167" t="s">
        <v>637</v>
      </c>
      <c r="D21" s="170"/>
      <c r="E21" s="173"/>
      <c r="F21" s="154" t="s">
        <v>63</v>
      </c>
      <c r="G21" s="155"/>
      <c r="H21" s="156"/>
      <c r="I21" s="157" t="s">
        <v>39</v>
      </c>
      <c r="J21" s="158">
        <f t="shared" si="0"/>
        <v>1</v>
      </c>
      <c r="K21" s="159" t="s">
        <v>46</v>
      </c>
      <c r="L21" s="159" t="s">
        <v>7</v>
      </c>
      <c r="M21" s="279"/>
      <c r="N21" s="160"/>
      <c r="O21" s="160"/>
      <c r="P21" s="161"/>
      <c r="Q21" s="160"/>
      <c r="R21" s="160"/>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286"/>
      <c r="BB21" s="78">
        <f t="shared" si="2"/>
        <v>0</v>
      </c>
      <c r="BC21" s="31"/>
    </row>
    <row r="22" spans="1:55" s="153" customFormat="1" ht="15">
      <c r="A22" s="72"/>
      <c r="B22" s="167" t="s">
        <v>638</v>
      </c>
      <c r="D22" s="170">
        <v>340</v>
      </c>
      <c r="E22" s="173" t="s">
        <v>76</v>
      </c>
      <c r="F22" s="154" t="s">
        <v>63</v>
      </c>
      <c r="G22" s="155"/>
      <c r="H22" s="156"/>
      <c r="I22" s="157" t="s">
        <v>39</v>
      </c>
      <c r="J22" s="158">
        <f t="shared" si="0"/>
        <v>1</v>
      </c>
      <c r="K22" s="159" t="s">
        <v>46</v>
      </c>
      <c r="L22" s="159" t="s">
        <v>7</v>
      </c>
      <c r="M22" s="280"/>
      <c r="N22" s="160"/>
      <c r="O22" s="160"/>
      <c r="P22" s="161"/>
      <c r="Q22" s="160"/>
      <c r="R22" s="160"/>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286">
        <f t="shared" si="1"/>
        <v>0</v>
      </c>
      <c r="BB22" s="78">
        <f t="shared" si="2"/>
        <v>0</v>
      </c>
      <c r="BC22" s="31" t="str">
        <f t="shared" si="3"/>
        <v>INR Zero Only</v>
      </c>
    </row>
    <row r="23" spans="1:55" s="153" customFormat="1" ht="15">
      <c r="A23" s="72">
        <v>1.05</v>
      </c>
      <c r="B23" s="167" t="s">
        <v>639</v>
      </c>
      <c r="D23" s="170">
        <v>282.2</v>
      </c>
      <c r="E23" s="173" t="s">
        <v>76</v>
      </c>
      <c r="F23" s="154" t="s">
        <v>63</v>
      </c>
      <c r="G23" s="155"/>
      <c r="H23" s="156"/>
      <c r="I23" s="157" t="s">
        <v>39</v>
      </c>
      <c r="J23" s="158">
        <f t="shared" si="0"/>
        <v>1</v>
      </c>
      <c r="K23" s="159" t="s">
        <v>46</v>
      </c>
      <c r="L23" s="159" t="s">
        <v>7</v>
      </c>
      <c r="M23" s="280"/>
      <c r="N23" s="160"/>
      <c r="O23" s="160"/>
      <c r="P23" s="161"/>
      <c r="Q23" s="160"/>
      <c r="R23" s="160"/>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286">
        <f t="shared" si="1"/>
        <v>0</v>
      </c>
      <c r="BB23" s="78">
        <f t="shared" si="2"/>
        <v>0</v>
      </c>
      <c r="BC23" s="31" t="str">
        <f t="shared" si="3"/>
        <v>INR Zero Only</v>
      </c>
    </row>
    <row r="24" spans="1:55" s="153" customFormat="1" ht="15">
      <c r="A24" s="72">
        <v>1.06</v>
      </c>
      <c r="B24" s="166" t="s">
        <v>640</v>
      </c>
      <c r="D24" s="170"/>
      <c r="E24" s="173"/>
      <c r="F24" s="154" t="s">
        <v>63</v>
      </c>
      <c r="G24" s="155"/>
      <c r="H24" s="156"/>
      <c r="I24" s="157" t="s">
        <v>39</v>
      </c>
      <c r="J24" s="158">
        <f t="shared" si="0"/>
        <v>1</v>
      </c>
      <c r="K24" s="159" t="s">
        <v>46</v>
      </c>
      <c r="L24" s="159" t="s">
        <v>7</v>
      </c>
      <c r="M24" s="279"/>
      <c r="N24" s="160"/>
      <c r="O24" s="160"/>
      <c r="P24" s="161"/>
      <c r="Q24" s="160"/>
      <c r="R24" s="160"/>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286"/>
      <c r="BB24" s="78">
        <f t="shared" si="2"/>
        <v>0</v>
      </c>
      <c r="BC24" s="31"/>
    </row>
    <row r="25" spans="1:55" s="153" customFormat="1" ht="15">
      <c r="A25" s="72"/>
      <c r="B25" s="168" t="s">
        <v>641</v>
      </c>
      <c r="D25" s="170"/>
      <c r="E25" s="173"/>
      <c r="F25" s="154" t="s">
        <v>63</v>
      </c>
      <c r="G25" s="155"/>
      <c r="H25" s="156"/>
      <c r="I25" s="157" t="s">
        <v>39</v>
      </c>
      <c r="J25" s="158">
        <f t="shared" si="0"/>
        <v>1</v>
      </c>
      <c r="K25" s="159" t="s">
        <v>46</v>
      </c>
      <c r="L25" s="159" t="s">
        <v>7</v>
      </c>
      <c r="M25" s="279"/>
      <c r="N25" s="160"/>
      <c r="O25" s="160"/>
      <c r="P25" s="161"/>
      <c r="Q25" s="160"/>
      <c r="R25" s="160"/>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286"/>
      <c r="BB25" s="78">
        <f t="shared" si="2"/>
        <v>0</v>
      </c>
      <c r="BC25" s="31"/>
    </row>
    <row r="26" spans="1:55" s="153" customFormat="1" ht="15">
      <c r="A26" s="72"/>
      <c r="B26" s="168" t="s">
        <v>642</v>
      </c>
      <c r="D26" s="170">
        <v>1240</v>
      </c>
      <c r="E26" s="173" t="s">
        <v>76</v>
      </c>
      <c r="F26" s="154" t="s">
        <v>63</v>
      </c>
      <c r="G26" s="155"/>
      <c r="H26" s="156"/>
      <c r="I26" s="157" t="s">
        <v>39</v>
      </c>
      <c r="J26" s="158">
        <f t="shared" si="0"/>
        <v>1</v>
      </c>
      <c r="K26" s="159" t="s">
        <v>46</v>
      </c>
      <c r="L26" s="159" t="s">
        <v>7</v>
      </c>
      <c r="M26" s="280"/>
      <c r="N26" s="160"/>
      <c r="O26" s="160"/>
      <c r="P26" s="161"/>
      <c r="Q26" s="160"/>
      <c r="R26" s="160"/>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286">
        <f t="shared" si="1"/>
        <v>0</v>
      </c>
      <c r="BB26" s="78">
        <f t="shared" si="2"/>
        <v>0</v>
      </c>
      <c r="BC26" s="31" t="str">
        <f t="shared" si="3"/>
        <v>INR Zero Only</v>
      </c>
    </row>
    <row r="27" spans="1:55" s="153" customFormat="1" ht="15">
      <c r="A27" s="72">
        <v>1.07</v>
      </c>
      <c r="B27" s="166" t="s">
        <v>643</v>
      </c>
      <c r="D27" s="170"/>
      <c r="E27" s="173"/>
      <c r="F27" s="154" t="s">
        <v>63</v>
      </c>
      <c r="G27" s="155"/>
      <c r="H27" s="156"/>
      <c r="I27" s="157" t="s">
        <v>39</v>
      </c>
      <c r="J27" s="158">
        <f t="shared" si="0"/>
        <v>1</v>
      </c>
      <c r="K27" s="159" t="s">
        <v>46</v>
      </c>
      <c r="L27" s="159" t="s">
        <v>7</v>
      </c>
      <c r="M27" s="279"/>
      <c r="N27" s="160"/>
      <c r="O27" s="160"/>
      <c r="P27" s="161"/>
      <c r="Q27" s="160"/>
      <c r="R27" s="160"/>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286"/>
      <c r="BB27" s="78">
        <f t="shared" si="2"/>
        <v>0</v>
      </c>
      <c r="BC27" s="31"/>
    </row>
    <row r="28" spans="1:55" s="153" customFormat="1" ht="42.75">
      <c r="A28" s="72"/>
      <c r="B28" s="169" t="s">
        <v>644</v>
      </c>
      <c r="D28" s="170">
        <v>3701.69</v>
      </c>
      <c r="E28" s="173" t="s">
        <v>76</v>
      </c>
      <c r="F28" s="154" t="s">
        <v>63</v>
      </c>
      <c r="G28" s="155"/>
      <c r="H28" s="156"/>
      <c r="I28" s="157" t="s">
        <v>39</v>
      </c>
      <c r="J28" s="158">
        <f t="shared" si="0"/>
        <v>1</v>
      </c>
      <c r="K28" s="159" t="s">
        <v>46</v>
      </c>
      <c r="L28" s="159" t="s">
        <v>7</v>
      </c>
      <c r="M28" s="280"/>
      <c r="N28" s="160"/>
      <c r="O28" s="160"/>
      <c r="P28" s="161"/>
      <c r="Q28" s="160"/>
      <c r="R28" s="160"/>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286">
        <f t="shared" si="1"/>
        <v>0</v>
      </c>
      <c r="BB28" s="78">
        <f t="shared" si="2"/>
        <v>0</v>
      </c>
      <c r="BC28" s="31" t="str">
        <f t="shared" si="3"/>
        <v>INR Zero Only</v>
      </c>
    </row>
    <row r="29" spans="1:55" s="153" customFormat="1" ht="15">
      <c r="A29" s="72">
        <v>1.08</v>
      </c>
      <c r="B29" s="166" t="s">
        <v>645</v>
      </c>
      <c r="D29" s="170"/>
      <c r="E29" s="173"/>
      <c r="F29" s="154" t="s">
        <v>63</v>
      </c>
      <c r="G29" s="155"/>
      <c r="H29" s="156"/>
      <c r="I29" s="157" t="s">
        <v>39</v>
      </c>
      <c r="J29" s="158">
        <f t="shared" si="0"/>
        <v>1</v>
      </c>
      <c r="K29" s="159" t="s">
        <v>46</v>
      </c>
      <c r="L29" s="159" t="s">
        <v>7</v>
      </c>
      <c r="M29" s="279"/>
      <c r="N29" s="160"/>
      <c r="O29" s="160"/>
      <c r="P29" s="161"/>
      <c r="Q29" s="160"/>
      <c r="R29" s="160"/>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286"/>
      <c r="BB29" s="78">
        <f t="shared" si="2"/>
        <v>0</v>
      </c>
      <c r="BC29" s="31"/>
    </row>
    <row r="30" spans="1:55" s="153" customFormat="1" ht="15">
      <c r="A30" s="72"/>
      <c r="B30" s="167" t="s">
        <v>646</v>
      </c>
      <c r="D30" s="170">
        <v>1305.63</v>
      </c>
      <c r="E30" s="173" t="s">
        <v>76</v>
      </c>
      <c r="F30" s="154" t="s">
        <v>63</v>
      </c>
      <c r="G30" s="155"/>
      <c r="H30" s="156"/>
      <c r="I30" s="157" t="s">
        <v>39</v>
      </c>
      <c r="J30" s="158">
        <f t="shared" si="0"/>
        <v>1</v>
      </c>
      <c r="K30" s="159" t="s">
        <v>46</v>
      </c>
      <c r="L30" s="159" t="s">
        <v>7</v>
      </c>
      <c r="M30" s="280"/>
      <c r="N30" s="160"/>
      <c r="O30" s="160"/>
      <c r="P30" s="161"/>
      <c r="Q30" s="160"/>
      <c r="R30" s="160"/>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286">
        <f t="shared" si="1"/>
        <v>0</v>
      </c>
      <c r="BB30" s="78">
        <f t="shared" si="2"/>
        <v>0</v>
      </c>
      <c r="BC30" s="31" t="str">
        <f t="shared" si="3"/>
        <v>INR Zero Only</v>
      </c>
    </row>
    <row r="31" spans="1:55" s="153" customFormat="1" ht="71.25">
      <c r="A31" s="72">
        <v>1.09</v>
      </c>
      <c r="B31" s="167" t="s">
        <v>647</v>
      </c>
      <c r="D31" s="170">
        <v>600</v>
      </c>
      <c r="E31" s="173" t="s">
        <v>76</v>
      </c>
      <c r="F31" s="154" t="s">
        <v>63</v>
      </c>
      <c r="G31" s="155"/>
      <c r="H31" s="156"/>
      <c r="I31" s="157" t="s">
        <v>39</v>
      </c>
      <c r="J31" s="158">
        <f t="shared" si="0"/>
        <v>1</v>
      </c>
      <c r="K31" s="159" t="s">
        <v>46</v>
      </c>
      <c r="L31" s="159" t="s">
        <v>7</v>
      </c>
      <c r="M31" s="280"/>
      <c r="N31" s="160"/>
      <c r="O31" s="160"/>
      <c r="P31" s="161"/>
      <c r="Q31" s="160"/>
      <c r="R31" s="160"/>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286">
        <f t="shared" si="1"/>
        <v>0</v>
      </c>
      <c r="BB31" s="78">
        <f t="shared" si="2"/>
        <v>0</v>
      </c>
      <c r="BC31" s="31" t="str">
        <f t="shared" si="3"/>
        <v>INR Zero Only</v>
      </c>
    </row>
    <row r="32" spans="2:243" s="32" customFormat="1" ht="15">
      <c r="B32" s="87" t="s">
        <v>115</v>
      </c>
      <c r="C32" s="21"/>
      <c r="D32" s="69"/>
      <c r="E32" s="70"/>
      <c r="F32" s="70" t="s">
        <v>63</v>
      </c>
      <c r="G32" s="34"/>
      <c r="H32" s="24"/>
      <c r="I32" s="22" t="s">
        <v>39</v>
      </c>
      <c r="J32" s="25">
        <f>IF(I32="Less(-)",-1,1)</f>
        <v>1</v>
      </c>
      <c r="K32" s="26" t="s">
        <v>46</v>
      </c>
      <c r="L32" s="26" t="s">
        <v>7</v>
      </c>
      <c r="M32" s="279"/>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286"/>
      <c r="BB32" s="78"/>
      <c r="BC32" s="31"/>
      <c r="IE32" s="33"/>
      <c r="IF32" s="33"/>
      <c r="IG32" s="33"/>
      <c r="IH32" s="33"/>
      <c r="II32" s="33"/>
    </row>
    <row r="33" spans="1:55" s="153" customFormat="1" ht="85.5">
      <c r="A33" s="72">
        <v>1.1</v>
      </c>
      <c r="B33" s="165" t="s">
        <v>651</v>
      </c>
      <c r="D33" s="170">
        <f>115</f>
        <v>115</v>
      </c>
      <c r="E33" s="185" t="s">
        <v>76</v>
      </c>
      <c r="F33" s="154" t="s">
        <v>63</v>
      </c>
      <c r="G33" s="155"/>
      <c r="H33" s="156"/>
      <c r="I33" s="157" t="s">
        <v>39</v>
      </c>
      <c r="J33" s="158">
        <f>IF(I33="Less(-)",-1,1)</f>
        <v>1</v>
      </c>
      <c r="K33" s="159" t="s">
        <v>46</v>
      </c>
      <c r="L33" s="159" t="s">
        <v>7</v>
      </c>
      <c r="M33" s="280"/>
      <c r="N33" s="160"/>
      <c r="O33" s="160"/>
      <c r="P33" s="161"/>
      <c r="Q33" s="160"/>
      <c r="R33" s="160"/>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286">
        <f>total_amount_ba($B$2,$D$2,D33,F33,J33,K33,M33)</f>
        <v>0</v>
      </c>
      <c r="BB33" s="78">
        <f>BA33+SUM(N33:AZ33)</f>
        <v>0</v>
      </c>
      <c r="BC33" s="31" t="str">
        <f>SpellNumber(L33,BB33)</f>
        <v>INR Zero Only</v>
      </c>
    </row>
    <row r="34" spans="1:55" s="153" customFormat="1" ht="28.5">
      <c r="A34" s="72">
        <v>1.11</v>
      </c>
      <c r="B34" s="178" t="s">
        <v>652</v>
      </c>
      <c r="D34" s="184"/>
      <c r="E34" s="185"/>
      <c r="F34" s="154" t="s">
        <v>63</v>
      </c>
      <c r="G34" s="155"/>
      <c r="H34" s="156"/>
      <c r="I34" s="157" t="s">
        <v>39</v>
      </c>
      <c r="J34" s="158">
        <f aca="true" t="shared" si="4" ref="J34:J58">IF(I34="Less(-)",-1,1)</f>
        <v>1</v>
      </c>
      <c r="K34" s="159" t="s">
        <v>46</v>
      </c>
      <c r="L34" s="159" t="s">
        <v>7</v>
      </c>
      <c r="M34" s="279"/>
      <c r="N34" s="160"/>
      <c r="O34" s="160"/>
      <c r="P34" s="161"/>
      <c r="Q34" s="160"/>
      <c r="R34" s="160"/>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286"/>
      <c r="BB34" s="78">
        <f aca="true" t="shared" si="5" ref="BB34:BB58">BA34+SUM(N34:AZ34)</f>
        <v>0</v>
      </c>
      <c r="BC34" s="31"/>
    </row>
    <row r="35" spans="1:55" s="153" customFormat="1" ht="15">
      <c r="A35" s="72"/>
      <c r="B35" s="179" t="s">
        <v>653</v>
      </c>
      <c r="D35" s="186">
        <v>115</v>
      </c>
      <c r="E35" s="185" t="s">
        <v>76</v>
      </c>
      <c r="F35" s="154" t="s">
        <v>63</v>
      </c>
      <c r="G35" s="155"/>
      <c r="H35" s="156"/>
      <c r="I35" s="157" t="s">
        <v>39</v>
      </c>
      <c r="J35" s="158">
        <f t="shared" si="4"/>
        <v>1</v>
      </c>
      <c r="K35" s="159" t="s">
        <v>46</v>
      </c>
      <c r="L35" s="159" t="s">
        <v>7</v>
      </c>
      <c r="M35" s="280"/>
      <c r="N35" s="160"/>
      <c r="O35" s="160"/>
      <c r="P35" s="161"/>
      <c r="Q35" s="160"/>
      <c r="R35" s="160"/>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286">
        <f aca="true" t="shared" si="6" ref="BA35:BA58">total_amount_ba($B$2,$D$2,D35,F35,J35,K35,M35)</f>
        <v>0</v>
      </c>
      <c r="BB35" s="78">
        <f t="shared" si="5"/>
        <v>0</v>
      </c>
      <c r="BC35" s="31" t="str">
        <f aca="true" t="shared" si="7" ref="BC35:BC58">SpellNumber(L35,BB35)</f>
        <v>INR Zero Only</v>
      </c>
    </row>
    <row r="36" spans="1:55" s="153" customFormat="1" ht="15">
      <c r="A36" s="72">
        <v>1.12</v>
      </c>
      <c r="B36" s="180" t="s">
        <v>654</v>
      </c>
      <c r="D36" s="186"/>
      <c r="E36" s="185"/>
      <c r="F36" s="154" t="s">
        <v>63</v>
      </c>
      <c r="G36" s="155"/>
      <c r="H36" s="156"/>
      <c r="I36" s="157" t="s">
        <v>39</v>
      </c>
      <c r="J36" s="158">
        <f t="shared" si="4"/>
        <v>1</v>
      </c>
      <c r="K36" s="159" t="s">
        <v>46</v>
      </c>
      <c r="L36" s="159" t="s">
        <v>7</v>
      </c>
      <c r="M36" s="279"/>
      <c r="N36" s="160"/>
      <c r="O36" s="160"/>
      <c r="P36" s="161"/>
      <c r="Q36" s="160"/>
      <c r="R36" s="160"/>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286"/>
      <c r="BB36" s="78">
        <f t="shared" si="5"/>
        <v>0</v>
      </c>
      <c r="BC36" s="31"/>
    </row>
    <row r="37" spans="1:55" s="153" customFormat="1" ht="99.75">
      <c r="A37" s="72"/>
      <c r="B37" s="165" t="s">
        <v>655</v>
      </c>
      <c r="D37" s="170">
        <v>45</v>
      </c>
      <c r="E37" s="173" t="s">
        <v>76</v>
      </c>
      <c r="F37" s="154" t="s">
        <v>63</v>
      </c>
      <c r="G37" s="155"/>
      <c r="H37" s="156"/>
      <c r="I37" s="157" t="s">
        <v>39</v>
      </c>
      <c r="J37" s="158">
        <f t="shared" si="4"/>
        <v>1</v>
      </c>
      <c r="K37" s="159" t="s">
        <v>46</v>
      </c>
      <c r="L37" s="159" t="s">
        <v>7</v>
      </c>
      <c r="M37" s="280"/>
      <c r="N37" s="160"/>
      <c r="O37" s="160"/>
      <c r="P37" s="161"/>
      <c r="Q37" s="160"/>
      <c r="R37" s="160"/>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286">
        <f t="shared" si="6"/>
        <v>0</v>
      </c>
      <c r="BB37" s="78">
        <f t="shared" si="5"/>
        <v>0</v>
      </c>
      <c r="BC37" s="31" t="str">
        <f t="shared" si="7"/>
        <v>INR Zero Only</v>
      </c>
    </row>
    <row r="38" spans="1:55" s="153" customFormat="1" ht="71.25">
      <c r="A38" s="72">
        <v>1.13</v>
      </c>
      <c r="B38" s="165" t="s">
        <v>656</v>
      </c>
      <c r="D38" s="170"/>
      <c r="E38" s="173"/>
      <c r="F38" s="154" t="s">
        <v>63</v>
      </c>
      <c r="G38" s="155"/>
      <c r="H38" s="156"/>
      <c r="I38" s="157" t="s">
        <v>39</v>
      </c>
      <c r="J38" s="158">
        <f t="shared" si="4"/>
        <v>1</v>
      </c>
      <c r="K38" s="159" t="s">
        <v>46</v>
      </c>
      <c r="L38" s="159" t="s">
        <v>7</v>
      </c>
      <c r="M38" s="279"/>
      <c r="N38" s="160"/>
      <c r="O38" s="160"/>
      <c r="P38" s="161"/>
      <c r="Q38" s="160"/>
      <c r="R38" s="160"/>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286"/>
      <c r="BB38" s="78">
        <f t="shared" si="5"/>
        <v>0</v>
      </c>
      <c r="BC38" s="31"/>
    </row>
    <row r="39" spans="1:55" s="153" customFormat="1" ht="15">
      <c r="A39" s="72"/>
      <c r="B39" s="165" t="s">
        <v>657</v>
      </c>
      <c r="D39" s="170">
        <v>245</v>
      </c>
      <c r="E39" s="173" t="s">
        <v>76</v>
      </c>
      <c r="F39" s="154" t="s">
        <v>63</v>
      </c>
      <c r="G39" s="155"/>
      <c r="H39" s="156"/>
      <c r="I39" s="157" t="s">
        <v>39</v>
      </c>
      <c r="J39" s="158">
        <f t="shared" si="4"/>
        <v>1</v>
      </c>
      <c r="K39" s="159" t="s">
        <v>46</v>
      </c>
      <c r="L39" s="159" t="s">
        <v>7</v>
      </c>
      <c r="M39" s="280"/>
      <c r="N39" s="160"/>
      <c r="O39" s="160"/>
      <c r="P39" s="161"/>
      <c r="Q39" s="160"/>
      <c r="R39" s="160"/>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286">
        <f t="shared" si="6"/>
        <v>0</v>
      </c>
      <c r="BB39" s="78">
        <f t="shared" si="5"/>
        <v>0</v>
      </c>
      <c r="BC39" s="31" t="str">
        <f t="shared" si="7"/>
        <v>INR Zero Only</v>
      </c>
    </row>
    <row r="40" spans="1:55" s="153" customFormat="1" ht="42.75">
      <c r="A40" s="72">
        <v>1.14</v>
      </c>
      <c r="B40" s="181" t="s">
        <v>658</v>
      </c>
      <c r="D40" s="187"/>
      <c r="E40" s="190"/>
      <c r="F40" s="154" t="s">
        <v>63</v>
      </c>
      <c r="G40" s="155"/>
      <c r="H40" s="156"/>
      <c r="I40" s="157" t="s">
        <v>39</v>
      </c>
      <c r="J40" s="158">
        <f t="shared" si="4"/>
        <v>1</v>
      </c>
      <c r="K40" s="159" t="s">
        <v>46</v>
      </c>
      <c r="L40" s="159" t="s">
        <v>7</v>
      </c>
      <c r="M40" s="279"/>
      <c r="N40" s="160"/>
      <c r="O40" s="160"/>
      <c r="P40" s="161"/>
      <c r="Q40" s="160"/>
      <c r="R40" s="160"/>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286"/>
      <c r="BB40" s="78">
        <f t="shared" si="5"/>
        <v>0</v>
      </c>
      <c r="BC40" s="31"/>
    </row>
    <row r="41" spans="1:55" s="153" customFormat="1" ht="15">
      <c r="A41" s="72"/>
      <c r="B41" s="168" t="s">
        <v>659</v>
      </c>
      <c r="D41" s="188">
        <v>495</v>
      </c>
      <c r="E41" s="191" t="s">
        <v>76</v>
      </c>
      <c r="F41" s="154" t="s">
        <v>63</v>
      </c>
      <c r="G41" s="155"/>
      <c r="H41" s="156"/>
      <c r="I41" s="157" t="s">
        <v>39</v>
      </c>
      <c r="J41" s="158">
        <f t="shared" si="4"/>
        <v>1</v>
      </c>
      <c r="K41" s="159" t="s">
        <v>46</v>
      </c>
      <c r="L41" s="159" t="s">
        <v>7</v>
      </c>
      <c r="M41" s="280"/>
      <c r="N41" s="160"/>
      <c r="O41" s="160"/>
      <c r="P41" s="161"/>
      <c r="Q41" s="160"/>
      <c r="R41" s="160"/>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286">
        <f t="shared" si="6"/>
        <v>0</v>
      </c>
      <c r="BB41" s="78">
        <f t="shared" si="5"/>
        <v>0</v>
      </c>
      <c r="BC41" s="31" t="str">
        <f t="shared" si="7"/>
        <v>INR Zero Only</v>
      </c>
    </row>
    <row r="42" spans="1:55" s="153" customFormat="1" ht="57">
      <c r="A42" s="72">
        <v>1.15</v>
      </c>
      <c r="B42" s="165" t="s">
        <v>660</v>
      </c>
      <c r="D42" s="188">
        <v>60</v>
      </c>
      <c r="E42" s="191" t="s">
        <v>76</v>
      </c>
      <c r="F42" s="154" t="s">
        <v>63</v>
      </c>
      <c r="G42" s="155"/>
      <c r="H42" s="156"/>
      <c r="I42" s="157" t="s">
        <v>39</v>
      </c>
      <c r="J42" s="158">
        <f t="shared" si="4"/>
        <v>1</v>
      </c>
      <c r="K42" s="159" t="s">
        <v>46</v>
      </c>
      <c r="L42" s="159" t="s">
        <v>7</v>
      </c>
      <c r="M42" s="280"/>
      <c r="N42" s="160"/>
      <c r="O42" s="160"/>
      <c r="P42" s="161"/>
      <c r="Q42" s="160"/>
      <c r="R42" s="160"/>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286">
        <f t="shared" si="6"/>
        <v>0</v>
      </c>
      <c r="BB42" s="78">
        <f t="shared" si="5"/>
        <v>0</v>
      </c>
      <c r="BC42" s="31" t="str">
        <f t="shared" si="7"/>
        <v>INR Zero Only</v>
      </c>
    </row>
    <row r="43" spans="1:55" s="153" customFormat="1" ht="15">
      <c r="A43" s="72">
        <v>1.16</v>
      </c>
      <c r="B43" s="178" t="s">
        <v>116</v>
      </c>
      <c r="D43" s="189">
        <v>320</v>
      </c>
      <c r="E43" s="185" t="s">
        <v>117</v>
      </c>
      <c r="F43" s="154" t="s">
        <v>63</v>
      </c>
      <c r="G43" s="155"/>
      <c r="H43" s="156"/>
      <c r="I43" s="157" t="s">
        <v>39</v>
      </c>
      <c r="J43" s="158">
        <f t="shared" si="4"/>
        <v>1</v>
      </c>
      <c r="K43" s="159" t="s">
        <v>46</v>
      </c>
      <c r="L43" s="159" t="s">
        <v>7</v>
      </c>
      <c r="M43" s="280"/>
      <c r="N43" s="160"/>
      <c r="O43" s="160"/>
      <c r="P43" s="161"/>
      <c r="Q43" s="160"/>
      <c r="R43" s="160"/>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286">
        <f t="shared" si="6"/>
        <v>0</v>
      </c>
      <c r="BB43" s="78">
        <f t="shared" si="5"/>
        <v>0</v>
      </c>
      <c r="BC43" s="31" t="str">
        <f t="shared" si="7"/>
        <v>INR Zero Only</v>
      </c>
    </row>
    <row r="44" spans="1:55" s="153" customFormat="1" ht="28.5">
      <c r="A44" s="72">
        <v>1.17</v>
      </c>
      <c r="B44" s="178" t="s">
        <v>118</v>
      </c>
      <c r="D44" s="189">
        <v>10</v>
      </c>
      <c r="E44" s="185" t="s">
        <v>76</v>
      </c>
      <c r="F44" s="154" t="s">
        <v>63</v>
      </c>
      <c r="G44" s="155"/>
      <c r="H44" s="156"/>
      <c r="I44" s="157" t="s">
        <v>39</v>
      </c>
      <c r="J44" s="158">
        <f t="shared" si="4"/>
        <v>1</v>
      </c>
      <c r="K44" s="159" t="s">
        <v>46</v>
      </c>
      <c r="L44" s="159" t="s">
        <v>7</v>
      </c>
      <c r="M44" s="280"/>
      <c r="N44" s="160"/>
      <c r="O44" s="160"/>
      <c r="P44" s="161"/>
      <c r="Q44" s="160"/>
      <c r="R44" s="160"/>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286">
        <f t="shared" si="6"/>
        <v>0</v>
      </c>
      <c r="BB44" s="78">
        <f t="shared" si="5"/>
        <v>0</v>
      </c>
      <c r="BC44" s="31" t="str">
        <f t="shared" si="7"/>
        <v>INR Zero Only</v>
      </c>
    </row>
    <row r="45" spans="1:55" s="153" customFormat="1" ht="71.25">
      <c r="A45" s="72">
        <v>1.18</v>
      </c>
      <c r="B45" s="165" t="s">
        <v>661</v>
      </c>
      <c r="D45" s="170"/>
      <c r="E45" s="173"/>
      <c r="F45" s="154" t="s">
        <v>63</v>
      </c>
      <c r="G45" s="155"/>
      <c r="H45" s="156"/>
      <c r="I45" s="157" t="s">
        <v>39</v>
      </c>
      <c r="J45" s="158">
        <f t="shared" si="4"/>
        <v>1</v>
      </c>
      <c r="K45" s="159" t="s">
        <v>46</v>
      </c>
      <c r="L45" s="159" t="s">
        <v>7</v>
      </c>
      <c r="M45" s="279"/>
      <c r="N45" s="160"/>
      <c r="O45" s="160"/>
      <c r="P45" s="161"/>
      <c r="Q45" s="160"/>
      <c r="R45" s="160"/>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286"/>
      <c r="BB45" s="78">
        <f t="shared" si="5"/>
        <v>0</v>
      </c>
      <c r="BC45" s="31"/>
    </row>
    <row r="46" spans="1:55" s="153" customFormat="1" ht="15">
      <c r="A46" s="72"/>
      <c r="B46" s="165" t="s">
        <v>662</v>
      </c>
      <c r="D46" s="170">
        <v>25</v>
      </c>
      <c r="E46" s="173" t="s">
        <v>76</v>
      </c>
      <c r="F46" s="154" t="s">
        <v>63</v>
      </c>
      <c r="G46" s="155"/>
      <c r="H46" s="156"/>
      <c r="I46" s="157" t="s">
        <v>39</v>
      </c>
      <c r="J46" s="158">
        <f t="shared" si="4"/>
        <v>1</v>
      </c>
      <c r="K46" s="159" t="s">
        <v>46</v>
      </c>
      <c r="L46" s="159" t="s">
        <v>7</v>
      </c>
      <c r="M46" s="280"/>
      <c r="N46" s="160"/>
      <c r="O46" s="160"/>
      <c r="P46" s="161"/>
      <c r="Q46" s="160"/>
      <c r="R46" s="160"/>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286">
        <f t="shared" si="6"/>
        <v>0</v>
      </c>
      <c r="BB46" s="78">
        <f t="shared" si="5"/>
        <v>0</v>
      </c>
      <c r="BC46" s="31" t="str">
        <f t="shared" si="7"/>
        <v>INR Zero Only</v>
      </c>
    </row>
    <row r="47" spans="1:55" s="153" customFormat="1" ht="99.75">
      <c r="A47" s="72">
        <v>1.19</v>
      </c>
      <c r="B47" s="182" t="s">
        <v>663</v>
      </c>
      <c r="D47" s="188">
        <v>25</v>
      </c>
      <c r="E47" s="173" t="s">
        <v>76</v>
      </c>
      <c r="F47" s="154" t="s">
        <v>63</v>
      </c>
      <c r="G47" s="155"/>
      <c r="H47" s="156"/>
      <c r="I47" s="157" t="s">
        <v>39</v>
      </c>
      <c r="J47" s="158">
        <f t="shared" si="4"/>
        <v>1</v>
      </c>
      <c r="K47" s="159" t="s">
        <v>46</v>
      </c>
      <c r="L47" s="159" t="s">
        <v>7</v>
      </c>
      <c r="M47" s="280"/>
      <c r="N47" s="160"/>
      <c r="O47" s="160"/>
      <c r="P47" s="161"/>
      <c r="Q47" s="160"/>
      <c r="R47" s="160"/>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286">
        <f t="shared" si="6"/>
        <v>0</v>
      </c>
      <c r="BB47" s="78">
        <f t="shared" si="5"/>
        <v>0</v>
      </c>
      <c r="BC47" s="31" t="str">
        <f t="shared" si="7"/>
        <v>INR Zero Only</v>
      </c>
    </row>
    <row r="48" spans="1:55" s="153" customFormat="1" ht="57">
      <c r="A48" s="72">
        <v>1.2</v>
      </c>
      <c r="B48" s="182" t="s">
        <v>664</v>
      </c>
      <c r="D48" s="170">
        <v>145</v>
      </c>
      <c r="E48" s="173" t="s">
        <v>76</v>
      </c>
      <c r="F48" s="154" t="s">
        <v>63</v>
      </c>
      <c r="G48" s="155"/>
      <c r="H48" s="156"/>
      <c r="I48" s="157" t="s">
        <v>39</v>
      </c>
      <c r="J48" s="158">
        <f t="shared" si="4"/>
        <v>1</v>
      </c>
      <c r="K48" s="159" t="s">
        <v>46</v>
      </c>
      <c r="L48" s="159" t="s">
        <v>7</v>
      </c>
      <c r="M48" s="280"/>
      <c r="N48" s="160"/>
      <c r="O48" s="160"/>
      <c r="P48" s="161"/>
      <c r="Q48" s="160"/>
      <c r="R48" s="160"/>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286">
        <f t="shared" si="6"/>
        <v>0</v>
      </c>
      <c r="BB48" s="78">
        <f t="shared" si="5"/>
        <v>0</v>
      </c>
      <c r="BC48" s="31" t="str">
        <f t="shared" si="7"/>
        <v>INR Zero Only</v>
      </c>
    </row>
    <row r="49" spans="1:55" s="153" customFormat="1" ht="28.5">
      <c r="A49" s="72">
        <v>1.21</v>
      </c>
      <c r="B49" s="183" t="s">
        <v>665</v>
      </c>
      <c r="D49" s="170">
        <v>1</v>
      </c>
      <c r="E49" s="192" t="s">
        <v>55</v>
      </c>
      <c r="F49" s="154" t="s">
        <v>63</v>
      </c>
      <c r="G49" s="155"/>
      <c r="H49" s="156"/>
      <c r="I49" s="157" t="s">
        <v>39</v>
      </c>
      <c r="J49" s="158">
        <f t="shared" si="4"/>
        <v>1</v>
      </c>
      <c r="K49" s="159" t="s">
        <v>46</v>
      </c>
      <c r="L49" s="159" t="s">
        <v>7</v>
      </c>
      <c r="M49" s="280"/>
      <c r="N49" s="160"/>
      <c r="O49" s="160"/>
      <c r="P49" s="161"/>
      <c r="Q49" s="160"/>
      <c r="R49" s="160"/>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286">
        <f t="shared" si="6"/>
        <v>0</v>
      </c>
      <c r="BB49" s="78">
        <f t="shared" si="5"/>
        <v>0</v>
      </c>
      <c r="BC49" s="31" t="str">
        <f t="shared" si="7"/>
        <v>INR Zero Only</v>
      </c>
    </row>
    <row r="50" spans="1:55" s="153" customFormat="1" ht="85.5">
      <c r="A50" s="72">
        <v>1.22</v>
      </c>
      <c r="B50" s="178" t="s">
        <v>119</v>
      </c>
      <c r="D50" s="184"/>
      <c r="E50" s="185"/>
      <c r="F50" s="154" t="s">
        <v>63</v>
      </c>
      <c r="G50" s="155"/>
      <c r="H50" s="156"/>
      <c r="I50" s="157" t="s">
        <v>39</v>
      </c>
      <c r="J50" s="158">
        <f t="shared" si="4"/>
        <v>1</v>
      </c>
      <c r="K50" s="159" t="s">
        <v>46</v>
      </c>
      <c r="L50" s="159" t="s">
        <v>7</v>
      </c>
      <c r="M50" s="279"/>
      <c r="N50" s="160"/>
      <c r="O50" s="160"/>
      <c r="P50" s="161"/>
      <c r="Q50" s="160"/>
      <c r="R50" s="160"/>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286"/>
      <c r="BB50" s="78">
        <f t="shared" si="5"/>
        <v>0</v>
      </c>
      <c r="BC50" s="31"/>
    </row>
    <row r="51" spans="1:55" s="153" customFormat="1" ht="15">
      <c r="A51" s="72"/>
      <c r="B51" s="179" t="s">
        <v>120</v>
      </c>
      <c r="D51" s="184"/>
      <c r="E51" s="185"/>
      <c r="F51" s="154" t="s">
        <v>63</v>
      </c>
      <c r="G51" s="155"/>
      <c r="H51" s="156"/>
      <c r="I51" s="157" t="s">
        <v>39</v>
      </c>
      <c r="J51" s="158">
        <f t="shared" si="4"/>
        <v>1</v>
      </c>
      <c r="K51" s="159" t="s">
        <v>46</v>
      </c>
      <c r="L51" s="159" t="s">
        <v>7</v>
      </c>
      <c r="M51" s="279"/>
      <c r="N51" s="160"/>
      <c r="O51" s="160"/>
      <c r="P51" s="161"/>
      <c r="Q51" s="160"/>
      <c r="R51" s="160"/>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286"/>
      <c r="BB51" s="78">
        <f t="shared" si="5"/>
        <v>0</v>
      </c>
      <c r="BC51" s="31"/>
    </row>
    <row r="52" spans="1:55" s="153" customFormat="1" ht="15">
      <c r="A52" s="72"/>
      <c r="B52" s="179" t="s">
        <v>121</v>
      </c>
      <c r="D52" s="184">
        <v>20</v>
      </c>
      <c r="E52" s="185" t="s">
        <v>76</v>
      </c>
      <c r="F52" s="154" t="s">
        <v>63</v>
      </c>
      <c r="G52" s="155"/>
      <c r="H52" s="156"/>
      <c r="I52" s="157" t="s">
        <v>39</v>
      </c>
      <c r="J52" s="158">
        <f t="shared" si="4"/>
        <v>1</v>
      </c>
      <c r="K52" s="159" t="s">
        <v>46</v>
      </c>
      <c r="L52" s="159" t="s">
        <v>7</v>
      </c>
      <c r="M52" s="280"/>
      <c r="N52" s="160"/>
      <c r="O52" s="160"/>
      <c r="P52" s="161"/>
      <c r="Q52" s="160"/>
      <c r="R52" s="160"/>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286">
        <f t="shared" si="6"/>
        <v>0</v>
      </c>
      <c r="BB52" s="78">
        <f t="shared" si="5"/>
        <v>0</v>
      </c>
      <c r="BC52" s="31" t="str">
        <f t="shared" si="7"/>
        <v>INR Zero Only</v>
      </c>
    </row>
    <row r="53" spans="1:55" s="153" customFormat="1" ht="15">
      <c r="A53" s="72">
        <v>1.23</v>
      </c>
      <c r="B53" s="179" t="s">
        <v>122</v>
      </c>
      <c r="D53" s="184">
        <v>12</v>
      </c>
      <c r="E53" s="185" t="s">
        <v>76</v>
      </c>
      <c r="F53" s="154" t="s">
        <v>63</v>
      </c>
      <c r="G53" s="155"/>
      <c r="H53" s="156"/>
      <c r="I53" s="157" t="s">
        <v>39</v>
      </c>
      <c r="J53" s="158">
        <f t="shared" si="4"/>
        <v>1</v>
      </c>
      <c r="K53" s="159" t="s">
        <v>46</v>
      </c>
      <c r="L53" s="159" t="s">
        <v>7</v>
      </c>
      <c r="M53" s="280"/>
      <c r="N53" s="160"/>
      <c r="O53" s="160"/>
      <c r="P53" s="161"/>
      <c r="Q53" s="160"/>
      <c r="R53" s="160"/>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286">
        <f t="shared" si="6"/>
        <v>0</v>
      </c>
      <c r="BB53" s="78">
        <f t="shared" si="5"/>
        <v>0</v>
      </c>
      <c r="BC53" s="31" t="str">
        <f t="shared" si="7"/>
        <v>INR Zero Only</v>
      </c>
    </row>
    <row r="54" spans="1:55" s="153" customFormat="1" ht="42.75">
      <c r="A54" s="72">
        <v>1.24</v>
      </c>
      <c r="B54" s="178" t="s">
        <v>123</v>
      </c>
      <c r="D54" s="184"/>
      <c r="E54" s="185"/>
      <c r="F54" s="154" t="s">
        <v>63</v>
      </c>
      <c r="G54" s="155"/>
      <c r="H54" s="156"/>
      <c r="I54" s="157" t="s">
        <v>39</v>
      </c>
      <c r="J54" s="158">
        <f t="shared" si="4"/>
        <v>1</v>
      </c>
      <c r="K54" s="159" t="s">
        <v>46</v>
      </c>
      <c r="L54" s="159" t="s">
        <v>7</v>
      </c>
      <c r="M54" s="279"/>
      <c r="N54" s="160"/>
      <c r="O54" s="160"/>
      <c r="P54" s="161"/>
      <c r="Q54" s="160"/>
      <c r="R54" s="160"/>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286"/>
      <c r="BB54" s="78">
        <f t="shared" si="5"/>
        <v>0</v>
      </c>
      <c r="BC54" s="31"/>
    </row>
    <row r="55" spans="1:55" s="153" customFormat="1" ht="15">
      <c r="A55" s="72"/>
      <c r="B55" s="179" t="s">
        <v>124</v>
      </c>
      <c r="D55" s="184">
        <v>2</v>
      </c>
      <c r="E55" s="185" t="s">
        <v>125</v>
      </c>
      <c r="F55" s="154" t="s">
        <v>63</v>
      </c>
      <c r="G55" s="155"/>
      <c r="H55" s="156"/>
      <c r="I55" s="157" t="s">
        <v>39</v>
      </c>
      <c r="J55" s="158">
        <f t="shared" si="4"/>
        <v>1</v>
      </c>
      <c r="K55" s="159" t="s">
        <v>46</v>
      </c>
      <c r="L55" s="159" t="s">
        <v>7</v>
      </c>
      <c r="M55" s="280"/>
      <c r="N55" s="160"/>
      <c r="O55" s="160"/>
      <c r="P55" s="161"/>
      <c r="Q55" s="160"/>
      <c r="R55" s="160"/>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286">
        <f t="shared" si="6"/>
        <v>0</v>
      </c>
      <c r="BB55" s="78">
        <f t="shared" si="5"/>
        <v>0</v>
      </c>
      <c r="BC55" s="31" t="str">
        <f t="shared" si="7"/>
        <v>INR Zero Only</v>
      </c>
    </row>
    <row r="56" spans="1:55" s="153" customFormat="1" ht="57">
      <c r="A56" s="72">
        <v>1.25</v>
      </c>
      <c r="B56" s="178" t="s">
        <v>126</v>
      </c>
      <c r="D56" s="184">
        <v>4</v>
      </c>
      <c r="E56" s="185" t="s">
        <v>127</v>
      </c>
      <c r="F56" s="154" t="s">
        <v>63</v>
      </c>
      <c r="G56" s="155"/>
      <c r="H56" s="156"/>
      <c r="I56" s="157" t="s">
        <v>39</v>
      </c>
      <c r="J56" s="158">
        <f t="shared" si="4"/>
        <v>1</v>
      </c>
      <c r="K56" s="159" t="s">
        <v>46</v>
      </c>
      <c r="L56" s="159" t="s">
        <v>7</v>
      </c>
      <c r="M56" s="280"/>
      <c r="N56" s="160"/>
      <c r="O56" s="160"/>
      <c r="P56" s="161"/>
      <c r="Q56" s="160"/>
      <c r="R56" s="160"/>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286">
        <f t="shared" si="6"/>
        <v>0</v>
      </c>
      <c r="BB56" s="78">
        <f t="shared" si="5"/>
        <v>0</v>
      </c>
      <c r="BC56" s="31" t="str">
        <f t="shared" si="7"/>
        <v>INR Zero Only</v>
      </c>
    </row>
    <row r="57" spans="1:55" s="153" customFormat="1" ht="99.75">
      <c r="A57" s="72">
        <v>1.26</v>
      </c>
      <c r="B57" s="182" t="s">
        <v>666</v>
      </c>
      <c r="D57" s="189"/>
      <c r="E57" s="193"/>
      <c r="F57" s="154" t="s">
        <v>63</v>
      </c>
      <c r="G57" s="155"/>
      <c r="H57" s="156"/>
      <c r="I57" s="157" t="s">
        <v>39</v>
      </c>
      <c r="J57" s="158">
        <f t="shared" si="4"/>
        <v>1</v>
      </c>
      <c r="K57" s="159" t="s">
        <v>46</v>
      </c>
      <c r="L57" s="159" t="s">
        <v>7</v>
      </c>
      <c r="M57" s="279"/>
      <c r="N57" s="160"/>
      <c r="O57" s="160"/>
      <c r="P57" s="161"/>
      <c r="Q57" s="160"/>
      <c r="R57" s="160"/>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286"/>
      <c r="BB57" s="78">
        <f t="shared" si="5"/>
        <v>0</v>
      </c>
      <c r="BC57" s="31"/>
    </row>
    <row r="58" spans="1:55" s="153" customFormat="1" ht="28.5">
      <c r="A58" s="72"/>
      <c r="B58" s="183" t="s">
        <v>667</v>
      </c>
      <c r="D58" s="189">
        <f>127.007*1.1</f>
        <v>139.71</v>
      </c>
      <c r="E58" s="193" t="s">
        <v>76</v>
      </c>
      <c r="F58" s="154" t="s">
        <v>63</v>
      </c>
      <c r="G58" s="155"/>
      <c r="H58" s="156"/>
      <c r="I58" s="157" t="s">
        <v>39</v>
      </c>
      <c r="J58" s="158">
        <f t="shared" si="4"/>
        <v>1</v>
      </c>
      <c r="K58" s="159" t="s">
        <v>46</v>
      </c>
      <c r="L58" s="159" t="s">
        <v>7</v>
      </c>
      <c r="M58" s="280"/>
      <c r="N58" s="160"/>
      <c r="O58" s="160"/>
      <c r="P58" s="161"/>
      <c r="Q58" s="160"/>
      <c r="R58" s="160"/>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286">
        <f t="shared" si="6"/>
        <v>0</v>
      </c>
      <c r="BB58" s="78">
        <f t="shared" si="5"/>
        <v>0</v>
      </c>
      <c r="BC58" s="31" t="str">
        <f t="shared" si="7"/>
        <v>INR Zero Only</v>
      </c>
    </row>
    <row r="59" spans="2:243" s="32" customFormat="1" ht="15">
      <c r="B59" s="73" t="s">
        <v>128</v>
      </c>
      <c r="C59" s="21"/>
      <c r="D59" s="69"/>
      <c r="E59" s="70"/>
      <c r="F59" s="70" t="s">
        <v>63</v>
      </c>
      <c r="G59" s="34"/>
      <c r="H59" s="24"/>
      <c r="I59" s="22" t="s">
        <v>39</v>
      </c>
      <c r="J59" s="25">
        <f>IF(I59="Less(-)",-1,1)</f>
        <v>1</v>
      </c>
      <c r="K59" s="26" t="s">
        <v>46</v>
      </c>
      <c r="L59" s="26" t="s">
        <v>7</v>
      </c>
      <c r="M59" s="279"/>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286"/>
      <c r="BB59" s="78"/>
      <c r="BC59" s="31"/>
      <c r="IE59" s="33"/>
      <c r="IF59" s="33"/>
      <c r="IG59" s="33"/>
      <c r="IH59" s="33"/>
      <c r="II59" s="33"/>
    </row>
    <row r="60" spans="1:55" s="153" customFormat="1" ht="42.75">
      <c r="A60" s="72">
        <v>1.27</v>
      </c>
      <c r="B60" s="194" t="s">
        <v>668</v>
      </c>
      <c r="D60" s="189">
        <v>4075</v>
      </c>
      <c r="E60" s="193" t="s">
        <v>76</v>
      </c>
      <c r="F60" s="154" t="s">
        <v>63</v>
      </c>
      <c r="G60" s="155"/>
      <c r="H60" s="156"/>
      <c r="I60" s="157" t="s">
        <v>39</v>
      </c>
      <c r="J60" s="158">
        <f>IF(I60="Less(-)",-1,1)</f>
        <v>1</v>
      </c>
      <c r="K60" s="159" t="s">
        <v>46</v>
      </c>
      <c r="L60" s="159" t="s">
        <v>7</v>
      </c>
      <c r="M60" s="280"/>
      <c r="N60" s="160"/>
      <c r="O60" s="160"/>
      <c r="P60" s="161"/>
      <c r="Q60" s="160"/>
      <c r="R60" s="160"/>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286">
        <f>total_amount_ba($B$2,$D$2,D60,F60,J60,K60,M60)</f>
        <v>0</v>
      </c>
      <c r="BB60" s="78">
        <f>BA60+SUM(N60:AZ60)</f>
        <v>0</v>
      </c>
      <c r="BC60" s="31" t="str">
        <f>SpellNumber(L60,BB60)</f>
        <v>INR Zero Only</v>
      </c>
    </row>
    <row r="61" spans="1:55" s="153" customFormat="1" ht="42.75">
      <c r="A61" s="72">
        <v>1.28</v>
      </c>
      <c r="B61" s="182" t="s">
        <v>669</v>
      </c>
      <c r="D61" s="189"/>
      <c r="E61" s="193"/>
      <c r="F61" s="154" t="s">
        <v>63</v>
      </c>
      <c r="G61" s="155"/>
      <c r="H61" s="156"/>
      <c r="I61" s="157" t="s">
        <v>39</v>
      </c>
      <c r="J61" s="158">
        <f aca="true" t="shared" si="8" ref="J61:J71">IF(I61="Less(-)",-1,1)</f>
        <v>1</v>
      </c>
      <c r="K61" s="159" t="s">
        <v>46</v>
      </c>
      <c r="L61" s="159" t="s">
        <v>7</v>
      </c>
      <c r="M61" s="279"/>
      <c r="N61" s="160"/>
      <c r="O61" s="160"/>
      <c r="P61" s="161"/>
      <c r="Q61" s="160"/>
      <c r="R61" s="160"/>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286"/>
      <c r="BB61" s="78">
        <f aca="true" t="shared" si="9" ref="BB61:BB71">BA61+SUM(N61:AZ61)</f>
        <v>0</v>
      </c>
      <c r="BC61" s="31"/>
    </row>
    <row r="62" spans="1:55" s="153" customFormat="1" ht="15">
      <c r="A62" s="72"/>
      <c r="B62" s="195" t="s">
        <v>670</v>
      </c>
      <c r="D62" s="189">
        <v>2840</v>
      </c>
      <c r="E62" s="193" t="s">
        <v>76</v>
      </c>
      <c r="F62" s="154" t="s">
        <v>63</v>
      </c>
      <c r="G62" s="155"/>
      <c r="H62" s="156"/>
      <c r="I62" s="157" t="s">
        <v>39</v>
      </c>
      <c r="J62" s="158">
        <f t="shared" si="8"/>
        <v>1</v>
      </c>
      <c r="K62" s="159" t="s">
        <v>46</v>
      </c>
      <c r="L62" s="159" t="s">
        <v>7</v>
      </c>
      <c r="M62" s="280"/>
      <c r="N62" s="160"/>
      <c r="O62" s="160"/>
      <c r="P62" s="161"/>
      <c r="Q62" s="160"/>
      <c r="R62" s="160"/>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286">
        <f aca="true" t="shared" si="10" ref="BA62:BA71">total_amount_ba($B$2,$D$2,D62,F62,J62,K62,M62)</f>
        <v>0</v>
      </c>
      <c r="BB62" s="78">
        <f t="shared" si="9"/>
        <v>0</v>
      </c>
      <c r="BC62" s="31" t="str">
        <f aca="true" t="shared" si="11" ref="BC62:BC71">SpellNumber(L62,BB62)</f>
        <v>INR Zero Only</v>
      </c>
    </row>
    <row r="63" spans="1:55" s="153" customFormat="1" ht="15">
      <c r="A63" s="72">
        <v>1.29</v>
      </c>
      <c r="B63" s="196" t="s">
        <v>671</v>
      </c>
      <c r="D63" s="188"/>
      <c r="E63" s="191"/>
      <c r="F63" s="154" t="s">
        <v>63</v>
      </c>
      <c r="G63" s="155"/>
      <c r="H63" s="156"/>
      <c r="I63" s="157" t="s">
        <v>39</v>
      </c>
      <c r="J63" s="158">
        <f t="shared" si="8"/>
        <v>1</v>
      </c>
      <c r="K63" s="159" t="s">
        <v>46</v>
      </c>
      <c r="L63" s="159" t="s">
        <v>7</v>
      </c>
      <c r="M63" s="279"/>
      <c r="N63" s="160"/>
      <c r="O63" s="160"/>
      <c r="P63" s="161"/>
      <c r="Q63" s="160"/>
      <c r="R63" s="160"/>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286"/>
      <c r="BB63" s="78">
        <f t="shared" si="9"/>
        <v>0</v>
      </c>
      <c r="BC63" s="31"/>
    </row>
    <row r="64" spans="1:55" s="153" customFormat="1" ht="15">
      <c r="A64" s="72"/>
      <c r="B64" s="168" t="s">
        <v>672</v>
      </c>
      <c r="D64" s="188">
        <v>1240</v>
      </c>
      <c r="E64" s="197" t="s">
        <v>76</v>
      </c>
      <c r="F64" s="154" t="s">
        <v>63</v>
      </c>
      <c r="G64" s="155"/>
      <c r="H64" s="156"/>
      <c r="I64" s="157" t="s">
        <v>39</v>
      </c>
      <c r="J64" s="158">
        <f t="shared" si="8"/>
        <v>1</v>
      </c>
      <c r="K64" s="159" t="s">
        <v>46</v>
      </c>
      <c r="L64" s="159" t="s">
        <v>7</v>
      </c>
      <c r="M64" s="280"/>
      <c r="N64" s="160"/>
      <c r="O64" s="160"/>
      <c r="P64" s="161"/>
      <c r="Q64" s="160"/>
      <c r="R64" s="160"/>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286">
        <f t="shared" si="10"/>
        <v>0</v>
      </c>
      <c r="BB64" s="78">
        <f t="shared" si="9"/>
        <v>0</v>
      </c>
      <c r="BC64" s="31" t="str">
        <f t="shared" si="11"/>
        <v>INR Zero Only</v>
      </c>
    </row>
    <row r="65" spans="1:55" s="153" customFormat="1" ht="15">
      <c r="A65" s="72">
        <v>1.3</v>
      </c>
      <c r="B65" s="168" t="s">
        <v>673</v>
      </c>
      <c r="D65" s="170"/>
      <c r="E65" s="171"/>
      <c r="F65" s="154" t="s">
        <v>63</v>
      </c>
      <c r="G65" s="155"/>
      <c r="H65" s="156"/>
      <c r="I65" s="157" t="s">
        <v>39</v>
      </c>
      <c r="J65" s="158">
        <f t="shared" si="8"/>
        <v>1</v>
      </c>
      <c r="K65" s="159" t="s">
        <v>46</v>
      </c>
      <c r="L65" s="159" t="s">
        <v>7</v>
      </c>
      <c r="M65" s="279"/>
      <c r="N65" s="160"/>
      <c r="O65" s="160"/>
      <c r="P65" s="161"/>
      <c r="Q65" s="160"/>
      <c r="R65" s="160"/>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286"/>
      <c r="BB65" s="78">
        <f t="shared" si="9"/>
        <v>0</v>
      </c>
      <c r="BC65" s="31"/>
    </row>
    <row r="66" spans="1:55" s="153" customFormat="1" ht="28.5">
      <c r="A66" s="72"/>
      <c r="B66" s="168" t="s">
        <v>674</v>
      </c>
      <c r="D66" s="170">
        <v>200</v>
      </c>
      <c r="E66" s="173" t="s">
        <v>76</v>
      </c>
      <c r="F66" s="154" t="s">
        <v>63</v>
      </c>
      <c r="G66" s="155"/>
      <c r="H66" s="156"/>
      <c r="I66" s="157" t="s">
        <v>39</v>
      </c>
      <c r="J66" s="158">
        <f t="shared" si="8"/>
        <v>1</v>
      </c>
      <c r="K66" s="159" t="s">
        <v>46</v>
      </c>
      <c r="L66" s="159" t="s">
        <v>7</v>
      </c>
      <c r="M66" s="280"/>
      <c r="N66" s="160"/>
      <c r="O66" s="160"/>
      <c r="P66" s="161"/>
      <c r="Q66" s="160"/>
      <c r="R66" s="160"/>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286">
        <f t="shared" si="10"/>
        <v>0</v>
      </c>
      <c r="BB66" s="78">
        <f t="shared" si="9"/>
        <v>0</v>
      </c>
      <c r="BC66" s="31" t="str">
        <f t="shared" si="11"/>
        <v>INR Zero Only</v>
      </c>
    </row>
    <row r="67" spans="1:55" s="153" customFormat="1" ht="28.5">
      <c r="A67" s="72">
        <v>1.31</v>
      </c>
      <c r="B67" s="168" t="s">
        <v>675</v>
      </c>
      <c r="D67" s="170"/>
      <c r="E67" s="173"/>
      <c r="F67" s="154" t="s">
        <v>63</v>
      </c>
      <c r="G67" s="155"/>
      <c r="H67" s="156"/>
      <c r="I67" s="157" t="s">
        <v>39</v>
      </c>
      <c r="J67" s="158">
        <f t="shared" si="8"/>
        <v>1</v>
      </c>
      <c r="K67" s="159" t="s">
        <v>46</v>
      </c>
      <c r="L67" s="159" t="s">
        <v>7</v>
      </c>
      <c r="M67" s="279"/>
      <c r="N67" s="160"/>
      <c r="O67" s="160"/>
      <c r="P67" s="161"/>
      <c r="Q67" s="160"/>
      <c r="R67" s="160"/>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286"/>
      <c r="BB67" s="78">
        <f t="shared" si="9"/>
        <v>0</v>
      </c>
      <c r="BC67" s="31"/>
    </row>
    <row r="68" spans="1:55" s="153" customFormat="1" ht="28.5">
      <c r="A68" s="72"/>
      <c r="B68" s="168" t="s">
        <v>676</v>
      </c>
      <c r="D68" s="170">
        <v>200</v>
      </c>
      <c r="E68" s="173" t="s">
        <v>76</v>
      </c>
      <c r="F68" s="154" t="s">
        <v>63</v>
      </c>
      <c r="G68" s="155"/>
      <c r="H68" s="156"/>
      <c r="I68" s="157" t="s">
        <v>39</v>
      </c>
      <c r="J68" s="158">
        <f t="shared" si="8"/>
        <v>1</v>
      </c>
      <c r="K68" s="159" t="s">
        <v>46</v>
      </c>
      <c r="L68" s="159" t="s">
        <v>7</v>
      </c>
      <c r="M68" s="280"/>
      <c r="N68" s="160"/>
      <c r="O68" s="160"/>
      <c r="P68" s="161"/>
      <c r="Q68" s="160"/>
      <c r="R68" s="160"/>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286">
        <f t="shared" si="10"/>
        <v>0</v>
      </c>
      <c r="BB68" s="78">
        <f t="shared" si="9"/>
        <v>0</v>
      </c>
      <c r="BC68" s="31" t="str">
        <f t="shared" si="11"/>
        <v>INR Zero Only</v>
      </c>
    </row>
    <row r="69" spans="1:55" s="153" customFormat="1" ht="15">
      <c r="A69" s="72">
        <v>1.32</v>
      </c>
      <c r="B69" s="166" t="s">
        <v>677</v>
      </c>
      <c r="D69" s="170"/>
      <c r="E69" s="173"/>
      <c r="F69" s="154" t="s">
        <v>63</v>
      </c>
      <c r="G69" s="155"/>
      <c r="H69" s="156"/>
      <c r="I69" s="157" t="s">
        <v>39</v>
      </c>
      <c r="J69" s="158">
        <f t="shared" si="8"/>
        <v>1</v>
      </c>
      <c r="K69" s="159" t="s">
        <v>46</v>
      </c>
      <c r="L69" s="159" t="s">
        <v>7</v>
      </c>
      <c r="M69" s="279"/>
      <c r="N69" s="160"/>
      <c r="O69" s="160"/>
      <c r="P69" s="161"/>
      <c r="Q69" s="160"/>
      <c r="R69" s="160"/>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286"/>
      <c r="BB69" s="78">
        <f t="shared" si="9"/>
        <v>0</v>
      </c>
      <c r="BC69" s="31"/>
    </row>
    <row r="70" spans="1:55" s="153" customFormat="1" ht="28.5">
      <c r="A70" s="72"/>
      <c r="B70" s="167" t="s">
        <v>678</v>
      </c>
      <c r="D70" s="170"/>
      <c r="E70" s="173"/>
      <c r="F70" s="154" t="s">
        <v>63</v>
      </c>
      <c r="G70" s="155"/>
      <c r="H70" s="156"/>
      <c r="I70" s="157" t="s">
        <v>39</v>
      </c>
      <c r="J70" s="158">
        <f t="shared" si="8"/>
        <v>1</v>
      </c>
      <c r="K70" s="159" t="s">
        <v>46</v>
      </c>
      <c r="L70" s="159" t="s">
        <v>7</v>
      </c>
      <c r="M70" s="279"/>
      <c r="N70" s="160"/>
      <c r="O70" s="160"/>
      <c r="P70" s="161"/>
      <c r="Q70" s="160"/>
      <c r="R70" s="160"/>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286"/>
      <c r="BB70" s="78">
        <f t="shared" si="9"/>
        <v>0</v>
      </c>
      <c r="BC70" s="31"/>
    </row>
    <row r="71" spans="1:55" s="153" customFormat="1" ht="28.5">
      <c r="A71" s="72"/>
      <c r="B71" s="167" t="s">
        <v>679</v>
      </c>
      <c r="D71" s="170">
        <v>200</v>
      </c>
      <c r="E71" s="173" t="s">
        <v>76</v>
      </c>
      <c r="F71" s="154" t="s">
        <v>63</v>
      </c>
      <c r="G71" s="155"/>
      <c r="H71" s="156"/>
      <c r="I71" s="157" t="s">
        <v>39</v>
      </c>
      <c r="J71" s="158">
        <f t="shared" si="8"/>
        <v>1</v>
      </c>
      <c r="K71" s="159" t="s">
        <v>46</v>
      </c>
      <c r="L71" s="159" t="s">
        <v>7</v>
      </c>
      <c r="M71" s="280"/>
      <c r="N71" s="160"/>
      <c r="O71" s="160"/>
      <c r="P71" s="161"/>
      <c r="Q71" s="160"/>
      <c r="R71" s="160"/>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286">
        <f t="shared" si="10"/>
        <v>0</v>
      </c>
      <c r="BB71" s="78">
        <f t="shared" si="9"/>
        <v>0</v>
      </c>
      <c r="BC71" s="31" t="str">
        <f t="shared" si="11"/>
        <v>INR Zero Only</v>
      </c>
    </row>
    <row r="72" spans="2:243" s="32" customFormat="1" ht="15">
      <c r="B72" s="73" t="s">
        <v>130</v>
      </c>
      <c r="C72" s="21"/>
      <c r="D72" s="69"/>
      <c r="E72" s="70"/>
      <c r="F72" s="70" t="s">
        <v>63</v>
      </c>
      <c r="G72" s="34"/>
      <c r="H72" s="24"/>
      <c r="I72" s="22" t="s">
        <v>39</v>
      </c>
      <c r="J72" s="25">
        <f>IF(I72="Less(-)",-1,1)</f>
        <v>1</v>
      </c>
      <c r="K72" s="26" t="s">
        <v>46</v>
      </c>
      <c r="L72" s="26" t="s">
        <v>7</v>
      </c>
      <c r="M72" s="279"/>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286"/>
      <c r="BB72" s="78"/>
      <c r="BC72" s="31"/>
      <c r="IE72" s="33"/>
      <c r="IF72" s="33"/>
      <c r="IG72" s="33"/>
      <c r="IH72" s="33"/>
      <c r="II72" s="33"/>
    </row>
    <row r="73" spans="1:55" s="153" customFormat="1" ht="15">
      <c r="A73" s="72">
        <v>1.33</v>
      </c>
      <c r="B73" s="167" t="s">
        <v>680</v>
      </c>
      <c r="D73" s="202"/>
      <c r="E73" s="203"/>
      <c r="F73" s="154" t="s">
        <v>63</v>
      </c>
      <c r="G73" s="155"/>
      <c r="H73" s="156"/>
      <c r="I73" s="157" t="s">
        <v>39</v>
      </c>
      <c r="J73" s="158">
        <f>IF(I73="Less(-)",-1,1)</f>
        <v>1</v>
      </c>
      <c r="K73" s="159" t="s">
        <v>46</v>
      </c>
      <c r="L73" s="159" t="s">
        <v>7</v>
      </c>
      <c r="M73" s="279"/>
      <c r="N73" s="160"/>
      <c r="O73" s="160"/>
      <c r="P73" s="161"/>
      <c r="Q73" s="160"/>
      <c r="R73" s="160"/>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286"/>
      <c r="BB73" s="78">
        <f>BA73+SUM(N73:AZ73)</f>
        <v>0</v>
      </c>
      <c r="BC73" s="31"/>
    </row>
    <row r="74" spans="1:55" s="153" customFormat="1" ht="142.5">
      <c r="A74" s="72"/>
      <c r="B74" s="167" t="s">
        <v>681</v>
      </c>
      <c r="D74" s="186">
        <v>35</v>
      </c>
      <c r="E74" s="203" t="s">
        <v>200</v>
      </c>
      <c r="F74" s="154" t="s">
        <v>63</v>
      </c>
      <c r="G74" s="155"/>
      <c r="H74" s="156"/>
      <c r="I74" s="157" t="s">
        <v>39</v>
      </c>
      <c r="J74" s="158">
        <f aca="true" t="shared" si="12" ref="J74:J81">IF(I74="Less(-)",-1,1)</f>
        <v>1</v>
      </c>
      <c r="K74" s="159" t="s">
        <v>46</v>
      </c>
      <c r="L74" s="159" t="s">
        <v>7</v>
      </c>
      <c r="M74" s="280"/>
      <c r="N74" s="160"/>
      <c r="O74" s="160"/>
      <c r="P74" s="161"/>
      <c r="Q74" s="160"/>
      <c r="R74" s="160"/>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286">
        <f aca="true" t="shared" si="13" ref="BA74:BA80">total_amount_ba($B$2,$D$2,D74,F74,J74,K74,M74)</f>
        <v>0</v>
      </c>
      <c r="BB74" s="78">
        <f aca="true" t="shared" si="14" ref="BB74:BB81">BA74+SUM(N74:AZ74)</f>
        <v>0</v>
      </c>
      <c r="BC74" s="31" t="str">
        <f aca="true" t="shared" si="15" ref="BC74:BC80">SpellNumber(L74,BB74)</f>
        <v>INR Zero Only</v>
      </c>
    </row>
    <row r="75" spans="1:55" s="153" customFormat="1" ht="15">
      <c r="A75" s="72">
        <v>1.34</v>
      </c>
      <c r="B75" s="167" t="s">
        <v>682</v>
      </c>
      <c r="D75" s="204"/>
      <c r="E75" s="203"/>
      <c r="F75" s="154" t="s">
        <v>63</v>
      </c>
      <c r="G75" s="155"/>
      <c r="H75" s="156"/>
      <c r="I75" s="157" t="s">
        <v>39</v>
      </c>
      <c r="J75" s="158">
        <f t="shared" si="12"/>
        <v>1</v>
      </c>
      <c r="K75" s="159" t="s">
        <v>46</v>
      </c>
      <c r="L75" s="159" t="s">
        <v>7</v>
      </c>
      <c r="M75" s="279"/>
      <c r="N75" s="160"/>
      <c r="O75" s="160"/>
      <c r="P75" s="161"/>
      <c r="Q75" s="160"/>
      <c r="R75" s="160"/>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286"/>
      <c r="BB75" s="78">
        <f t="shared" si="14"/>
        <v>0</v>
      </c>
      <c r="BC75" s="31"/>
    </row>
    <row r="76" spans="1:55" s="153" customFormat="1" ht="71.25">
      <c r="A76" s="72"/>
      <c r="B76" s="167" t="s">
        <v>683</v>
      </c>
      <c r="D76" s="186">
        <v>100</v>
      </c>
      <c r="E76" s="203" t="s">
        <v>200</v>
      </c>
      <c r="F76" s="154" t="s">
        <v>63</v>
      </c>
      <c r="G76" s="155"/>
      <c r="H76" s="156"/>
      <c r="I76" s="157" t="s">
        <v>39</v>
      </c>
      <c r="J76" s="158">
        <f t="shared" si="12"/>
        <v>1</v>
      </c>
      <c r="K76" s="159" t="s">
        <v>46</v>
      </c>
      <c r="L76" s="159" t="s">
        <v>7</v>
      </c>
      <c r="M76" s="280"/>
      <c r="N76" s="160"/>
      <c r="O76" s="160"/>
      <c r="P76" s="161"/>
      <c r="Q76" s="160"/>
      <c r="R76" s="160"/>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286">
        <f t="shared" si="13"/>
        <v>0</v>
      </c>
      <c r="BB76" s="78">
        <f t="shared" si="14"/>
        <v>0</v>
      </c>
      <c r="BC76" s="31" t="str">
        <f t="shared" si="15"/>
        <v>INR Zero Only</v>
      </c>
    </row>
    <row r="77" spans="1:55" s="153" customFormat="1" ht="15">
      <c r="A77" s="72">
        <v>1.35</v>
      </c>
      <c r="B77" s="167" t="s">
        <v>684</v>
      </c>
      <c r="D77" s="186"/>
      <c r="E77" s="203"/>
      <c r="F77" s="154" t="s">
        <v>63</v>
      </c>
      <c r="G77" s="155"/>
      <c r="H77" s="156"/>
      <c r="I77" s="157" t="s">
        <v>39</v>
      </c>
      <c r="J77" s="158">
        <f t="shared" si="12"/>
        <v>1</v>
      </c>
      <c r="K77" s="159" t="s">
        <v>46</v>
      </c>
      <c r="L77" s="159" t="s">
        <v>7</v>
      </c>
      <c r="M77" s="279"/>
      <c r="N77" s="160"/>
      <c r="O77" s="160"/>
      <c r="P77" s="161"/>
      <c r="Q77" s="160"/>
      <c r="R77" s="160"/>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286"/>
      <c r="BB77" s="78">
        <f t="shared" si="14"/>
        <v>0</v>
      </c>
      <c r="BC77" s="31"/>
    </row>
    <row r="78" spans="1:55" s="153" customFormat="1" ht="57">
      <c r="A78" s="72"/>
      <c r="B78" s="167" t="s">
        <v>685</v>
      </c>
      <c r="D78" s="205">
        <v>65</v>
      </c>
      <c r="E78" s="203" t="s">
        <v>172</v>
      </c>
      <c r="F78" s="154" t="s">
        <v>63</v>
      </c>
      <c r="G78" s="155"/>
      <c r="H78" s="156"/>
      <c r="I78" s="157" t="s">
        <v>39</v>
      </c>
      <c r="J78" s="158">
        <f t="shared" si="12"/>
        <v>1</v>
      </c>
      <c r="K78" s="159" t="s">
        <v>46</v>
      </c>
      <c r="L78" s="159" t="s">
        <v>7</v>
      </c>
      <c r="M78" s="280"/>
      <c r="N78" s="160"/>
      <c r="O78" s="160"/>
      <c r="P78" s="161"/>
      <c r="Q78" s="160"/>
      <c r="R78" s="160"/>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286">
        <f t="shared" si="13"/>
        <v>0</v>
      </c>
      <c r="BB78" s="78">
        <f t="shared" si="14"/>
        <v>0</v>
      </c>
      <c r="BC78" s="31" t="str">
        <f t="shared" si="15"/>
        <v>INR Zero Only</v>
      </c>
    </row>
    <row r="79" spans="1:55" s="153" customFormat="1" ht="15">
      <c r="A79" s="72">
        <v>1.36</v>
      </c>
      <c r="B79" s="167" t="s">
        <v>686</v>
      </c>
      <c r="D79" s="206"/>
      <c r="E79" s="203"/>
      <c r="F79" s="154" t="s">
        <v>63</v>
      </c>
      <c r="G79" s="155"/>
      <c r="H79" s="156"/>
      <c r="I79" s="157" t="s">
        <v>39</v>
      </c>
      <c r="J79" s="158">
        <f t="shared" si="12"/>
        <v>1</v>
      </c>
      <c r="K79" s="159" t="s">
        <v>46</v>
      </c>
      <c r="L79" s="159" t="s">
        <v>7</v>
      </c>
      <c r="M79" s="279"/>
      <c r="N79" s="160"/>
      <c r="O79" s="160"/>
      <c r="P79" s="161"/>
      <c r="Q79" s="160"/>
      <c r="R79" s="160"/>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286"/>
      <c r="BB79" s="78">
        <f t="shared" si="14"/>
        <v>0</v>
      </c>
      <c r="BC79" s="31"/>
    </row>
    <row r="80" spans="1:55" s="153" customFormat="1" ht="71.25">
      <c r="A80" s="72"/>
      <c r="B80" s="167" t="s">
        <v>687</v>
      </c>
      <c r="D80" s="186">
        <v>30</v>
      </c>
      <c r="E80" s="207" t="s">
        <v>172</v>
      </c>
      <c r="F80" s="154" t="s">
        <v>63</v>
      </c>
      <c r="G80" s="155"/>
      <c r="H80" s="156"/>
      <c r="I80" s="157" t="s">
        <v>39</v>
      </c>
      <c r="J80" s="158">
        <f t="shared" si="12"/>
        <v>1</v>
      </c>
      <c r="K80" s="159" t="s">
        <v>46</v>
      </c>
      <c r="L80" s="159" t="s">
        <v>7</v>
      </c>
      <c r="M80" s="280"/>
      <c r="N80" s="160"/>
      <c r="O80" s="160"/>
      <c r="P80" s="161"/>
      <c r="Q80" s="160"/>
      <c r="R80" s="160"/>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286">
        <f t="shared" si="13"/>
        <v>0</v>
      </c>
      <c r="BB80" s="78">
        <f t="shared" si="14"/>
        <v>0</v>
      </c>
      <c r="BC80" s="31" t="str">
        <f t="shared" si="15"/>
        <v>INR Zero Only</v>
      </c>
    </row>
    <row r="81" spans="1:55" s="153" customFormat="1" ht="15">
      <c r="A81" s="72">
        <v>1.37</v>
      </c>
      <c r="B81" s="167" t="s">
        <v>688</v>
      </c>
      <c r="D81" s="186"/>
      <c r="E81" s="208"/>
      <c r="F81" s="154" t="s">
        <v>63</v>
      </c>
      <c r="G81" s="155"/>
      <c r="H81" s="156"/>
      <c r="I81" s="157" t="s">
        <v>39</v>
      </c>
      <c r="J81" s="158">
        <f t="shared" si="12"/>
        <v>1</v>
      </c>
      <c r="K81" s="159" t="s">
        <v>46</v>
      </c>
      <c r="L81" s="159" t="s">
        <v>7</v>
      </c>
      <c r="M81" s="279"/>
      <c r="N81" s="160"/>
      <c r="O81" s="160"/>
      <c r="P81" s="161"/>
      <c r="Q81" s="160"/>
      <c r="R81" s="160"/>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286"/>
      <c r="BB81" s="78">
        <f t="shared" si="14"/>
        <v>0</v>
      </c>
      <c r="BC81" s="31"/>
    </row>
    <row r="82" spans="1:55" s="153" customFormat="1" ht="99.75">
      <c r="A82" s="72"/>
      <c r="B82" s="167" t="s">
        <v>689</v>
      </c>
      <c r="D82" s="186">
        <v>14</v>
      </c>
      <c r="E82" s="209" t="s">
        <v>127</v>
      </c>
      <c r="F82" s="154" t="s">
        <v>63</v>
      </c>
      <c r="G82" s="155"/>
      <c r="H82" s="156"/>
      <c r="I82" s="157" t="s">
        <v>39</v>
      </c>
      <c r="J82" s="158">
        <f aca="true" t="shared" si="16" ref="J82:J142">IF(I82="Less(-)",-1,1)</f>
        <v>1</v>
      </c>
      <c r="K82" s="159" t="s">
        <v>46</v>
      </c>
      <c r="L82" s="159" t="s">
        <v>7</v>
      </c>
      <c r="M82" s="280"/>
      <c r="N82" s="160"/>
      <c r="O82" s="160"/>
      <c r="P82" s="161"/>
      <c r="Q82" s="160"/>
      <c r="R82" s="160"/>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286">
        <f aca="true" t="shared" si="17" ref="BA82:BA142">total_amount_ba($B$2,$D$2,D82,F82,J82,K82,M82)</f>
        <v>0</v>
      </c>
      <c r="BB82" s="78">
        <f aca="true" t="shared" si="18" ref="BB82:BB142">BA82+SUM(N82:AZ82)</f>
        <v>0</v>
      </c>
      <c r="BC82" s="31" t="str">
        <f aca="true" t="shared" si="19" ref="BC82:BC142">SpellNumber(L82,BB82)</f>
        <v>INR Zero Only</v>
      </c>
    </row>
    <row r="83" spans="2:55" s="153" customFormat="1" ht="15">
      <c r="B83" s="198" t="s">
        <v>690</v>
      </c>
      <c r="D83" s="204"/>
      <c r="E83" s="210"/>
      <c r="F83" s="154" t="s">
        <v>63</v>
      </c>
      <c r="G83" s="155"/>
      <c r="H83" s="156"/>
      <c r="I83" s="157" t="s">
        <v>39</v>
      </c>
      <c r="J83" s="158">
        <f t="shared" si="16"/>
        <v>1</v>
      </c>
      <c r="K83" s="159" t="s">
        <v>46</v>
      </c>
      <c r="L83" s="159" t="s">
        <v>7</v>
      </c>
      <c r="M83" s="279"/>
      <c r="N83" s="160"/>
      <c r="O83" s="160"/>
      <c r="P83" s="161"/>
      <c r="Q83" s="160"/>
      <c r="R83" s="160"/>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286"/>
      <c r="BB83" s="78">
        <f t="shared" si="18"/>
        <v>0</v>
      </c>
      <c r="BC83" s="31"/>
    </row>
    <row r="84" spans="1:55" s="153" customFormat="1" ht="15">
      <c r="A84" s="72">
        <v>1.38</v>
      </c>
      <c r="B84" s="167" t="s">
        <v>691</v>
      </c>
      <c r="D84" s="204"/>
      <c r="E84" s="208"/>
      <c r="F84" s="154" t="s">
        <v>63</v>
      </c>
      <c r="G84" s="155"/>
      <c r="H84" s="156"/>
      <c r="I84" s="157" t="s">
        <v>39</v>
      </c>
      <c r="J84" s="158">
        <f t="shared" si="16"/>
        <v>1</v>
      </c>
      <c r="K84" s="159" t="s">
        <v>46</v>
      </c>
      <c r="L84" s="159" t="s">
        <v>7</v>
      </c>
      <c r="M84" s="279"/>
      <c r="N84" s="160"/>
      <c r="O84" s="160"/>
      <c r="P84" s="161"/>
      <c r="Q84" s="160"/>
      <c r="R84" s="160"/>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286"/>
      <c r="BB84" s="78">
        <f t="shared" si="18"/>
        <v>0</v>
      </c>
      <c r="BC84" s="31"/>
    </row>
    <row r="85" spans="1:55" s="153" customFormat="1" ht="57">
      <c r="A85" s="72"/>
      <c r="B85" s="167" t="s">
        <v>692</v>
      </c>
      <c r="D85" s="204"/>
      <c r="E85" s="208"/>
      <c r="F85" s="154" t="s">
        <v>63</v>
      </c>
      <c r="G85" s="155"/>
      <c r="H85" s="156"/>
      <c r="I85" s="157" t="s">
        <v>39</v>
      </c>
      <c r="J85" s="158">
        <f t="shared" si="16"/>
        <v>1</v>
      </c>
      <c r="K85" s="159" t="s">
        <v>46</v>
      </c>
      <c r="L85" s="159" t="s">
        <v>7</v>
      </c>
      <c r="M85" s="279"/>
      <c r="N85" s="160"/>
      <c r="O85" s="160"/>
      <c r="P85" s="161"/>
      <c r="Q85" s="160"/>
      <c r="R85" s="160"/>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286"/>
      <c r="BB85" s="78">
        <f t="shared" si="18"/>
        <v>0</v>
      </c>
      <c r="BC85" s="31"/>
    </row>
    <row r="86" spans="1:55" s="153" customFormat="1" ht="15">
      <c r="A86" s="72"/>
      <c r="B86" s="167" t="s">
        <v>693</v>
      </c>
      <c r="D86" s="186">
        <v>500</v>
      </c>
      <c r="E86" s="210" t="s">
        <v>127</v>
      </c>
      <c r="F86" s="154" t="s">
        <v>63</v>
      </c>
      <c r="G86" s="155"/>
      <c r="H86" s="156"/>
      <c r="I86" s="157" t="s">
        <v>39</v>
      </c>
      <c r="J86" s="158">
        <f t="shared" si="16"/>
        <v>1</v>
      </c>
      <c r="K86" s="159" t="s">
        <v>46</v>
      </c>
      <c r="L86" s="159" t="s">
        <v>7</v>
      </c>
      <c r="M86" s="280"/>
      <c r="N86" s="160"/>
      <c r="O86" s="160"/>
      <c r="P86" s="161"/>
      <c r="Q86" s="160"/>
      <c r="R86" s="160"/>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286">
        <f t="shared" si="17"/>
        <v>0</v>
      </c>
      <c r="BB86" s="78">
        <f t="shared" si="18"/>
        <v>0</v>
      </c>
      <c r="BC86" s="31" t="str">
        <f t="shared" si="19"/>
        <v>INR Zero Only</v>
      </c>
    </row>
    <row r="87" spans="1:55" s="153" customFormat="1" ht="15">
      <c r="A87" s="72">
        <v>1.39</v>
      </c>
      <c r="B87" s="167" t="s">
        <v>694</v>
      </c>
      <c r="D87" s="204"/>
      <c r="E87" s="208"/>
      <c r="F87" s="154" t="s">
        <v>63</v>
      </c>
      <c r="G87" s="155"/>
      <c r="H87" s="156"/>
      <c r="I87" s="157" t="s">
        <v>39</v>
      </c>
      <c r="J87" s="158">
        <f t="shared" si="16"/>
        <v>1</v>
      </c>
      <c r="K87" s="159" t="s">
        <v>46</v>
      </c>
      <c r="L87" s="159" t="s">
        <v>7</v>
      </c>
      <c r="M87" s="279"/>
      <c r="N87" s="160"/>
      <c r="O87" s="160"/>
      <c r="P87" s="161"/>
      <c r="Q87" s="160"/>
      <c r="R87" s="160"/>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286"/>
      <c r="BB87" s="78">
        <f t="shared" si="18"/>
        <v>0</v>
      </c>
      <c r="BC87" s="31"/>
    </row>
    <row r="88" spans="1:55" s="153" customFormat="1" ht="57">
      <c r="A88" s="72"/>
      <c r="B88" s="167" t="s">
        <v>695</v>
      </c>
      <c r="D88" s="204"/>
      <c r="E88" s="208"/>
      <c r="F88" s="154" t="s">
        <v>63</v>
      </c>
      <c r="G88" s="155"/>
      <c r="H88" s="156"/>
      <c r="I88" s="157" t="s">
        <v>39</v>
      </c>
      <c r="J88" s="158">
        <f t="shared" si="16"/>
        <v>1</v>
      </c>
      <c r="K88" s="159" t="s">
        <v>46</v>
      </c>
      <c r="L88" s="159" t="s">
        <v>7</v>
      </c>
      <c r="M88" s="279"/>
      <c r="N88" s="160"/>
      <c r="O88" s="160"/>
      <c r="P88" s="161"/>
      <c r="Q88" s="160"/>
      <c r="R88" s="160"/>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286"/>
      <c r="BB88" s="78">
        <f t="shared" si="18"/>
        <v>0</v>
      </c>
      <c r="BC88" s="31"/>
    </row>
    <row r="89" spans="1:55" s="153" customFormat="1" ht="28.5">
      <c r="A89" s="72"/>
      <c r="B89" s="167" t="s">
        <v>696</v>
      </c>
      <c r="D89" s="186">
        <v>20</v>
      </c>
      <c r="E89" s="208" t="s">
        <v>172</v>
      </c>
      <c r="F89" s="154" t="s">
        <v>63</v>
      </c>
      <c r="G89" s="155"/>
      <c r="H89" s="156"/>
      <c r="I89" s="157" t="s">
        <v>39</v>
      </c>
      <c r="J89" s="158">
        <f t="shared" si="16"/>
        <v>1</v>
      </c>
      <c r="K89" s="159" t="s">
        <v>46</v>
      </c>
      <c r="L89" s="159" t="s">
        <v>7</v>
      </c>
      <c r="M89" s="280"/>
      <c r="N89" s="160"/>
      <c r="O89" s="160"/>
      <c r="P89" s="161"/>
      <c r="Q89" s="160"/>
      <c r="R89" s="160"/>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286">
        <f t="shared" si="17"/>
        <v>0</v>
      </c>
      <c r="BB89" s="78">
        <f t="shared" si="18"/>
        <v>0</v>
      </c>
      <c r="BC89" s="31" t="str">
        <f t="shared" si="19"/>
        <v>INR Zero Only</v>
      </c>
    </row>
    <row r="90" spans="1:55" s="153" customFormat="1" ht="42.75">
      <c r="A90" s="72">
        <v>1.4</v>
      </c>
      <c r="B90" s="199" t="s">
        <v>697</v>
      </c>
      <c r="D90" s="186">
        <v>20</v>
      </c>
      <c r="E90" s="208" t="s">
        <v>172</v>
      </c>
      <c r="F90" s="154" t="s">
        <v>63</v>
      </c>
      <c r="G90" s="155"/>
      <c r="H90" s="156"/>
      <c r="I90" s="157" t="s">
        <v>39</v>
      </c>
      <c r="J90" s="158">
        <f t="shared" si="16"/>
        <v>1</v>
      </c>
      <c r="K90" s="159" t="s">
        <v>46</v>
      </c>
      <c r="L90" s="159" t="s">
        <v>7</v>
      </c>
      <c r="M90" s="280"/>
      <c r="N90" s="160"/>
      <c r="O90" s="160"/>
      <c r="P90" s="161"/>
      <c r="Q90" s="160"/>
      <c r="R90" s="160"/>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286">
        <f t="shared" si="17"/>
        <v>0</v>
      </c>
      <c r="BB90" s="78">
        <f t="shared" si="18"/>
        <v>0</v>
      </c>
      <c r="BC90" s="31" t="str">
        <f t="shared" si="19"/>
        <v>INR Zero Only</v>
      </c>
    </row>
    <row r="91" spans="1:55" s="153" customFormat="1" ht="28.5">
      <c r="A91" s="72">
        <v>1.41</v>
      </c>
      <c r="B91" s="167" t="s">
        <v>698</v>
      </c>
      <c r="D91" s="186">
        <v>10</v>
      </c>
      <c r="E91" s="208" t="s">
        <v>172</v>
      </c>
      <c r="F91" s="154" t="s">
        <v>63</v>
      </c>
      <c r="G91" s="155"/>
      <c r="H91" s="156"/>
      <c r="I91" s="157" t="s">
        <v>39</v>
      </c>
      <c r="J91" s="158">
        <f t="shared" si="16"/>
        <v>1</v>
      </c>
      <c r="K91" s="159" t="s">
        <v>46</v>
      </c>
      <c r="L91" s="159" t="s">
        <v>7</v>
      </c>
      <c r="M91" s="280"/>
      <c r="N91" s="160"/>
      <c r="O91" s="160"/>
      <c r="P91" s="161"/>
      <c r="Q91" s="160"/>
      <c r="R91" s="160"/>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286">
        <f t="shared" si="17"/>
        <v>0</v>
      </c>
      <c r="BB91" s="78">
        <f t="shared" si="18"/>
        <v>0</v>
      </c>
      <c r="BC91" s="31" t="str">
        <f t="shared" si="19"/>
        <v>INR Zero Only</v>
      </c>
    </row>
    <row r="92" spans="1:55" s="153" customFormat="1" ht="15">
      <c r="A92" s="72">
        <v>1.42</v>
      </c>
      <c r="B92" s="167" t="s">
        <v>699</v>
      </c>
      <c r="D92" s="186"/>
      <c r="E92" s="208"/>
      <c r="F92" s="154" t="s">
        <v>63</v>
      </c>
      <c r="G92" s="155"/>
      <c r="H92" s="156"/>
      <c r="I92" s="157" t="s">
        <v>39</v>
      </c>
      <c r="J92" s="158">
        <f t="shared" si="16"/>
        <v>1</v>
      </c>
      <c r="K92" s="159" t="s">
        <v>46</v>
      </c>
      <c r="L92" s="159" t="s">
        <v>7</v>
      </c>
      <c r="M92" s="279"/>
      <c r="N92" s="160"/>
      <c r="O92" s="160"/>
      <c r="P92" s="161"/>
      <c r="Q92" s="160"/>
      <c r="R92" s="160"/>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286"/>
      <c r="BB92" s="78">
        <f t="shared" si="18"/>
        <v>0</v>
      </c>
      <c r="BC92" s="31"/>
    </row>
    <row r="93" spans="1:55" s="153" customFormat="1" ht="85.5">
      <c r="A93" s="72"/>
      <c r="B93" s="167" t="s">
        <v>700</v>
      </c>
      <c r="D93" s="186">
        <v>15</v>
      </c>
      <c r="E93" s="208" t="s">
        <v>750</v>
      </c>
      <c r="F93" s="154" t="s">
        <v>63</v>
      </c>
      <c r="G93" s="155"/>
      <c r="H93" s="156"/>
      <c r="I93" s="157" t="s">
        <v>39</v>
      </c>
      <c r="J93" s="158">
        <f t="shared" si="16"/>
        <v>1</v>
      </c>
      <c r="K93" s="159" t="s">
        <v>46</v>
      </c>
      <c r="L93" s="159" t="s">
        <v>7</v>
      </c>
      <c r="M93" s="280"/>
      <c r="N93" s="160"/>
      <c r="O93" s="160"/>
      <c r="P93" s="161"/>
      <c r="Q93" s="160"/>
      <c r="R93" s="160"/>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286">
        <f t="shared" si="17"/>
        <v>0</v>
      </c>
      <c r="BB93" s="78">
        <f t="shared" si="18"/>
        <v>0</v>
      </c>
      <c r="BC93" s="31" t="str">
        <f t="shared" si="19"/>
        <v>INR Zero Only</v>
      </c>
    </row>
    <row r="94" spans="1:55" s="153" customFormat="1" ht="15">
      <c r="A94" s="72">
        <v>1.43</v>
      </c>
      <c r="B94" s="167" t="s">
        <v>701</v>
      </c>
      <c r="D94" s="186"/>
      <c r="E94" s="208"/>
      <c r="F94" s="154" t="s">
        <v>63</v>
      </c>
      <c r="G94" s="155"/>
      <c r="H94" s="156"/>
      <c r="I94" s="157" t="s">
        <v>39</v>
      </c>
      <c r="J94" s="158">
        <f t="shared" si="16"/>
        <v>1</v>
      </c>
      <c r="K94" s="159" t="s">
        <v>46</v>
      </c>
      <c r="L94" s="159" t="s">
        <v>7</v>
      </c>
      <c r="M94" s="279"/>
      <c r="N94" s="160"/>
      <c r="O94" s="160"/>
      <c r="P94" s="161"/>
      <c r="Q94" s="160"/>
      <c r="R94" s="160"/>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286"/>
      <c r="BB94" s="78">
        <f t="shared" si="18"/>
        <v>0</v>
      </c>
      <c r="BC94" s="31"/>
    </row>
    <row r="95" spans="1:55" s="153" customFormat="1" ht="99.75">
      <c r="A95" s="72"/>
      <c r="B95" s="167" t="s">
        <v>702</v>
      </c>
      <c r="D95" s="186">
        <v>15.6</v>
      </c>
      <c r="E95" s="208" t="s">
        <v>172</v>
      </c>
      <c r="F95" s="154" t="s">
        <v>63</v>
      </c>
      <c r="G95" s="155"/>
      <c r="H95" s="156"/>
      <c r="I95" s="157" t="s">
        <v>39</v>
      </c>
      <c r="J95" s="158">
        <f t="shared" si="16"/>
        <v>1</v>
      </c>
      <c r="K95" s="159" t="s">
        <v>46</v>
      </c>
      <c r="L95" s="159" t="s">
        <v>7</v>
      </c>
      <c r="M95" s="280"/>
      <c r="N95" s="160"/>
      <c r="O95" s="160"/>
      <c r="P95" s="161"/>
      <c r="Q95" s="160"/>
      <c r="R95" s="160"/>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286">
        <f t="shared" si="17"/>
        <v>0</v>
      </c>
      <c r="BB95" s="78">
        <f t="shared" si="18"/>
        <v>0</v>
      </c>
      <c r="BC95" s="31" t="str">
        <f t="shared" si="19"/>
        <v>INR Zero Only</v>
      </c>
    </row>
    <row r="96" spans="1:55" s="153" customFormat="1" ht="15">
      <c r="A96" s="72">
        <v>1.44</v>
      </c>
      <c r="B96" s="167" t="s">
        <v>703</v>
      </c>
      <c r="D96" s="186"/>
      <c r="E96" s="208"/>
      <c r="F96" s="154" t="s">
        <v>63</v>
      </c>
      <c r="G96" s="155"/>
      <c r="H96" s="156"/>
      <c r="I96" s="157" t="s">
        <v>39</v>
      </c>
      <c r="J96" s="158">
        <f t="shared" si="16"/>
        <v>1</v>
      </c>
      <c r="K96" s="159" t="s">
        <v>46</v>
      </c>
      <c r="L96" s="159" t="s">
        <v>7</v>
      </c>
      <c r="M96" s="279"/>
      <c r="N96" s="160"/>
      <c r="O96" s="160"/>
      <c r="P96" s="161"/>
      <c r="Q96" s="160"/>
      <c r="R96" s="160"/>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286"/>
      <c r="BB96" s="78">
        <f t="shared" si="18"/>
        <v>0</v>
      </c>
      <c r="BC96" s="31"/>
    </row>
    <row r="97" spans="1:55" s="153" customFormat="1" ht="71.25">
      <c r="A97" s="72"/>
      <c r="B97" s="167" t="s">
        <v>704</v>
      </c>
      <c r="D97" s="186">
        <v>40</v>
      </c>
      <c r="E97" s="208" t="s">
        <v>172</v>
      </c>
      <c r="F97" s="154" t="s">
        <v>63</v>
      </c>
      <c r="G97" s="155"/>
      <c r="H97" s="156"/>
      <c r="I97" s="157" t="s">
        <v>39</v>
      </c>
      <c r="J97" s="158">
        <f t="shared" si="16"/>
        <v>1</v>
      </c>
      <c r="K97" s="159" t="s">
        <v>46</v>
      </c>
      <c r="L97" s="159" t="s">
        <v>7</v>
      </c>
      <c r="M97" s="280"/>
      <c r="N97" s="160"/>
      <c r="O97" s="160"/>
      <c r="P97" s="161"/>
      <c r="Q97" s="160"/>
      <c r="R97" s="160"/>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286">
        <f t="shared" si="17"/>
        <v>0</v>
      </c>
      <c r="BB97" s="78">
        <f t="shared" si="18"/>
        <v>0</v>
      </c>
      <c r="BC97" s="31" t="str">
        <f t="shared" si="19"/>
        <v>INR Zero Only</v>
      </c>
    </row>
    <row r="98" spans="1:55" s="153" customFormat="1" ht="28.5">
      <c r="A98" s="72">
        <v>1.45</v>
      </c>
      <c r="B98" s="167" t="s">
        <v>705</v>
      </c>
      <c r="D98" s="186">
        <v>44</v>
      </c>
      <c r="E98" s="208" t="s">
        <v>751</v>
      </c>
      <c r="F98" s="154" t="s">
        <v>63</v>
      </c>
      <c r="G98" s="155"/>
      <c r="H98" s="156"/>
      <c r="I98" s="157" t="s">
        <v>39</v>
      </c>
      <c r="J98" s="158">
        <f t="shared" si="16"/>
        <v>1</v>
      </c>
      <c r="K98" s="159" t="s">
        <v>46</v>
      </c>
      <c r="L98" s="159" t="s">
        <v>7</v>
      </c>
      <c r="M98" s="280"/>
      <c r="N98" s="160"/>
      <c r="O98" s="160"/>
      <c r="P98" s="161"/>
      <c r="Q98" s="160"/>
      <c r="R98" s="160"/>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286">
        <f t="shared" si="17"/>
        <v>0</v>
      </c>
      <c r="BB98" s="78">
        <f t="shared" si="18"/>
        <v>0</v>
      </c>
      <c r="BC98" s="31" t="str">
        <f t="shared" si="19"/>
        <v>INR Zero Only</v>
      </c>
    </row>
    <row r="99" spans="1:55" s="153" customFormat="1" ht="15">
      <c r="A99" s="72">
        <v>1.46</v>
      </c>
      <c r="B99" s="167" t="s">
        <v>706</v>
      </c>
      <c r="D99" s="186"/>
      <c r="E99" s="208"/>
      <c r="F99" s="154" t="s">
        <v>63</v>
      </c>
      <c r="G99" s="155"/>
      <c r="H99" s="156"/>
      <c r="I99" s="157" t="s">
        <v>39</v>
      </c>
      <c r="J99" s="158">
        <f t="shared" si="16"/>
        <v>1</v>
      </c>
      <c r="K99" s="159" t="s">
        <v>46</v>
      </c>
      <c r="L99" s="159" t="s">
        <v>7</v>
      </c>
      <c r="M99" s="279"/>
      <c r="N99" s="160"/>
      <c r="O99" s="160"/>
      <c r="P99" s="161"/>
      <c r="Q99" s="160"/>
      <c r="R99" s="160"/>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286"/>
      <c r="BB99" s="78">
        <f t="shared" si="18"/>
        <v>0</v>
      </c>
      <c r="BC99" s="31"/>
    </row>
    <row r="100" spans="1:55" s="153" customFormat="1" ht="156.75">
      <c r="A100" s="72"/>
      <c r="B100" s="167" t="s">
        <v>707</v>
      </c>
      <c r="D100" s="186"/>
      <c r="E100" s="208"/>
      <c r="F100" s="154" t="s">
        <v>63</v>
      </c>
      <c r="G100" s="155"/>
      <c r="H100" s="156"/>
      <c r="I100" s="157" t="s">
        <v>39</v>
      </c>
      <c r="J100" s="158">
        <f t="shared" si="16"/>
        <v>1</v>
      </c>
      <c r="K100" s="159" t="s">
        <v>46</v>
      </c>
      <c r="L100" s="159" t="s">
        <v>7</v>
      </c>
      <c r="M100" s="279"/>
      <c r="N100" s="160"/>
      <c r="O100" s="160"/>
      <c r="P100" s="161"/>
      <c r="Q100" s="160"/>
      <c r="R100" s="160"/>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286"/>
      <c r="BB100" s="78">
        <f t="shared" si="18"/>
        <v>0</v>
      </c>
      <c r="BC100" s="31"/>
    </row>
    <row r="101" spans="1:55" s="153" customFormat="1" ht="15">
      <c r="A101" s="72"/>
      <c r="B101" s="167" t="s">
        <v>708</v>
      </c>
      <c r="D101" s="206">
        <v>130</v>
      </c>
      <c r="E101" s="208" t="s">
        <v>200</v>
      </c>
      <c r="F101" s="154" t="s">
        <v>63</v>
      </c>
      <c r="G101" s="155"/>
      <c r="H101" s="156"/>
      <c r="I101" s="157" t="s">
        <v>39</v>
      </c>
      <c r="J101" s="158">
        <f t="shared" si="16"/>
        <v>1</v>
      </c>
      <c r="K101" s="159" t="s">
        <v>46</v>
      </c>
      <c r="L101" s="159" t="s">
        <v>7</v>
      </c>
      <c r="M101" s="280"/>
      <c r="N101" s="160"/>
      <c r="O101" s="160"/>
      <c r="P101" s="161"/>
      <c r="Q101" s="160"/>
      <c r="R101" s="160"/>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286">
        <f t="shared" si="17"/>
        <v>0</v>
      </c>
      <c r="BB101" s="78">
        <f t="shared" si="18"/>
        <v>0</v>
      </c>
      <c r="BC101" s="31" t="str">
        <f t="shared" si="19"/>
        <v>INR Zero Only</v>
      </c>
    </row>
    <row r="102" spans="1:55" s="153" customFormat="1" ht="42.75">
      <c r="A102" s="72">
        <v>1.47</v>
      </c>
      <c r="B102" s="199" t="s">
        <v>709</v>
      </c>
      <c r="D102" s="186"/>
      <c r="E102" s="208"/>
      <c r="F102" s="154" t="s">
        <v>63</v>
      </c>
      <c r="G102" s="155"/>
      <c r="H102" s="156"/>
      <c r="I102" s="157" t="s">
        <v>39</v>
      </c>
      <c r="J102" s="158">
        <f t="shared" si="16"/>
        <v>1</v>
      </c>
      <c r="K102" s="159" t="s">
        <v>46</v>
      </c>
      <c r="L102" s="159" t="s">
        <v>7</v>
      </c>
      <c r="M102" s="279"/>
      <c r="N102" s="160"/>
      <c r="O102" s="160"/>
      <c r="P102" s="161"/>
      <c r="Q102" s="160"/>
      <c r="R102" s="160"/>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286"/>
      <c r="BB102" s="78">
        <f t="shared" si="18"/>
        <v>0</v>
      </c>
      <c r="BC102" s="31"/>
    </row>
    <row r="103" spans="1:55" s="153" customFormat="1" ht="15">
      <c r="A103" s="72"/>
      <c r="B103" s="167" t="s">
        <v>710</v>
      </c>
      <c r="D103" s="186">
        <v>65</v>
      </c>
      <c r="E103" s="208" t="s">
        <v>200</v>
      </c>
      <c r="F103" s="154" t="s">
        <v>63</v>
      </c>
      <c r="G103" s="155"/>
      <c r="H103" s="156"/>
      <c r="I103" s="157" t="s">
        <v>39</v>
      </c>
      <c r="J103" s="158">
        <f t="shared" si="16"/>
        <v>1</v>
      </c>
      <c r="K103" s="159" t="s">
        <v>46</v>
      </c>
      <c r="L103" s="159" t="s">
        <v>7</v>
      </c>
      <c r="M103" s="280"/>
      <c r="N103" s="160"/>
      <c r="O103" s="160"/>
      <c r="P103" s="161"/>
      <c r="Q103" s="160"/>
      <c r="R103" s="160"/>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286">
        <f t="shared" si="17"/>
        <v>0</v>
      </c>
      <c r="BB103" s="78">
        <f t="shared" si="18"/>
        <v>0</v>
      </c>
      <c r="BC103" s="31" t="str">
        <f t="shared" si="19"/>
        <v>INR Zero Only</v>
      </c>
    </row>
    <row r="104" spans="1:55" s="153" customFormat="1" ht="57">
      <c r="A104" s="72">
        <v>1.48</v>
      </c>
      <c r="B104" s="167" t="s">
        <v>711</v>
      </c>
      <c r="D104" s="186"/>
      <c r="E104" s="208"/>
      <c r="F104" s="154" t="s">
        <v>63</v>
      </c>
      <c r="G104" s="155"/>
      <c r="H104" s="156"/>
      <c r="I104" s="157" t="s">
        <v>39</v>
      </c>
      <c r="J104" s="158">
        <f t="shared" si="16"/>
        <v>1</v>
      </c>
      <c r="K104" s="159" t="s">
        <v>46</v>
      </c>
      <c r="L104" s="159" t="s">
        <v>7</v>
      </c>
      <c r="M104" s="279"/>
      <c r="N104" s="160"/>
      <c r="O104" s="160"/>
      <c r="P104" s="161"/>
      <c r="Q104" s="160"/>
      <c r="R104" s="160"/>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286"/>
      <c r="BB104" s="78">
        <f t="shared" si="18"/>
        <v>0</v>
      </c>
      <c r="BC104" s="31"/>
    </row>
    <row r="105" spans="1:55" s="153" customFormat="1" ht="15">
      <c r="A105" s="72"/>
      <c r="B105" s="167" t="s">
        <v>712</v>
      </c>
      <c r="D105" s="186">
        <v>125</v>
      </c>
      <c r="E105" s="208" t="s">
        <v>172</v>
      </c>
      <c r="F105" s="154" t="s">
        <v>63</v>
      </c>
      <c r="G105" s="155"/>
      <c r="H105" s="156"/>
      <c r="I105" s="157" t="s">
        <v>39</v>
      </c>
      <c r="J105" s="158">
        <f t="shared" si="16"/>
        <v>1</v>
      </c>
      <c r="K105" s="159" t="s">
        <v>46</v>
      </c>
      <c r="L105" s="159" t="s">
        <v>7</v>
      </c>
      <c r="M105" s="280"/>
      <c r="N105" s="160"/>
      <c r="O105" s="160"/>
      <c r="P105" s="161"/>
      <c r="Q105" s="160"/>
      <c r="R105" s="160"/>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286">
        <f t="shared" si="17"/>
        <v>0</v>
      </c>
      <c r="BB105" s="78">
        <f t="shared" si="18"/>
        <v>0</v>
      </c>
      <c r="BC105" s="31" t="str">
        <f t="shared" si="19"/>
        <v>INR Zero Only</v>
      </c>
    </row>
    <row r="106" spans="1:55" s="153" customFormat="1" ht="15">
      <c r="A106" s="72">
        <v>1.49</v>
      </c>
      <c r="B106" s="167" t="s">
        <v>713</v>
      </c>
      <c r="D106" s="186"/>
      <c r="E106" s="208"/>
      <c r="F106" s="154" t="s">
        <v>63</v>
      </c>
      <c r="G106" s="155"/>
      <c r="H106" s="156"/>
      <c r="I106" s="157" t="s">
        <v>39</v>
      </c>
      <c r="J106" s="158">
        <f t="shared" si="16"/>
        <v>1</v>
      </c>
      <c r="K106" s="159" t="s">
        <v>46</v>
      </c>
      <c r="L106" s="159" t="s">
        <v>7</v>
      </c>
      <c r="M106" s="279"/>
      <c r="N106" s="160"/>
      <c r="O106" s="160"/>
      <c r="P106" s="161"/>
      <c r="Q106" s="160"/>
      <c r="R106" s="160"/>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286"/>
      <c r="BB106" s="78">
        <f t="shared" si="18"/>
        <v>0</v>
      </c>
      <c r="BC106" s="31"/>
    </row>
    <row r="107" spans="1:55" s="153" customFormat="1" ht="71.25">
      <c r="A107" s="72"/>
      <c r="B107" s="167" t="s">
        <v>714</v>
      </c>
      <c r="D107" s="186">
        <v>30</v>
      </c>
      <c r="E107" s="208" t="s">
        <v>172</v>
      </c>
      <c r="F107" s="154" t="s">
        <v>63</v>
      </c>
      <c r="G107" s="155"/>
      <c r="H107" s="156"/>
      <c r="I107" s="157" t="s">
        <v>39</v>
      </c>
      <c r="J107" s="158">
        <f t="shared" si="16"/>
        <v>1</v>
      </c>
      <c r="K107" s="159" t="s">
        <v>46</v>
      </c>
      <c r="L107" s="159" t="s">
        <v>7</v>
      </c>
      <c r="M107" s="280"/>
      <c r="N107" s="160"/>
      <c r="O107" s="160"/>
      <c r="P107" s="161"/>
      <c r="Q107" s="160"/>
      <c r="R107" s="160"/>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286">
        <f t="shared" si="17"/>
        <v>0</v>
      </c>
      <c r="BB107" s="78">
        <f t="shared" si="18"/>
        <v>0</v>
      </c>
      <c r="BC107" s="31" t="str">
        <f t="shared" si="19"/>
        <v>INR Zero Only</v>
      </c>
    </row>
    <row r="108" spans="1:55" s="153" customFormat="1" ht="57">
      <c r="A108" s="72">
        <v>1.5</v>
      </c>
      <c r="B108" s="167" t="s">
        <v>715</v>
      </c>
      <c r="D108" s="186">
        <v>70</v>
      </c>
      <c r="E108" s="208" t="s">
        <v>585</v>
      </c>
      <c r="F108" s="154" t="s">
        <v>63</v>
      </c>
      <c r="G108" s="155"/>
      <c r="H108" s="156"/>
      <c r="I108" s="157" t="s">
        <v>39</v>
      </c>
      <c r="J108" s="158">
        <f t="shared" si="16"/>
        <v>1</v>
      </c>
      <c r="K108" s="159" t="s">
        <v>46</v>
      </c>
      <c r="L108" s="159" t="s">
        <v>7</v>
      </c>
      <c r="M108" s="280"/>
      <c r="N108" s="160"/>
      <c r="O108" s="160"/>
      <c r="P108" s="161"/>
      <c r="Q108" s="160"/>
      <c r="R108" s="160"/>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286">
        <f t="shared" si="17"/>
        <v>0</v>
      </c>
      <c r="BB108" s="78">
        <f t="shared" si="18"/>
        <v>0</v>
      </c>
      <c r="BC108" s="31" t="str">
        <f t="shared" si="19"/>
        <v>INR Zero Only</v>
      </c>
    </row>
    <row r="109" spans="1:55" s="153" customFormat="1" ht="15">
      <c r="A109" s="72">
        <v>1.51</v>
      </c>
      <c r="B109" s="167" t="s">
        <v>716</v>
      </c>
      <c r="D109" s="186"/>
      <c r="E109" s="208"/>
      <c r="F109" s="154" t="s">
        <v>63</v>
      </c>
      <c r="G109" s="155"/>
      <c r="H109" s="156"/>
      <c r="I109" s="157" t="s">
        <v>39</v>
      </c>
      <c r="J109" s="158">
        <f t="shared" si="16"/>
        <v>1</v>
      </c>
      <c r="K109" s="159" t="s">
        <v>46</v>
      </c>
      <c r="L109" s="159" t="s">
        <v>7</v>
      </c>
      <c r="M109" s="279"/>
      <c r="N109" s="160"/>
      <c r="O109" s="160"/>
      <c r="P109" s="161"/>
      <c r="Q109" s="160"/>
      <c r="R109" s="160"/>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286"/>
      <c r="BB109" s="78">
        <f t="shared" si="18"/>
        <v>0</v>
      </c>
      <c r="BC109" s="31"/>
    </row>
    <row r="110" spans="1:55" s="153" customFormat="1" ht="99.75">
      <c r="A110" s="72"/>
      <c r="B110" s="167" t="s">
        <v>717</v>
      </c>
      <c r="D110" s="186">
        <v>180</v>
      </c>
      <c r="E110" s="208" t="s">
        <v>200</v>
      </c>
      <c r="F110" s="154" t="s">
        <v>63</v>
      </c>
      <c r="G110" s="155"/>
      <c r="H110" s="156"/>
      <c r="I110" s="157" t="s">
        <v>39</v>
      </c>
      <c r="J110" s="158">
        <f t="shared" si="16"/>
        <v>1</v>
      </c>
      <c r="K110" s="159" t="s">
        <v>46</v>
      </c>
      <c r="L110" s="159" t="s">
        <v>7</v>
      </c>
      <c r="M110" s="280"/>
      <c r="N110" s="160"/>
      <c r="O110" s="160"/>
      <c r="P110" s="161"/>
      <c r="Q110" s="160"/>
      <c r="R110" s="160"/>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286">
        <f t="shared" si="17"/>
        <v>0</v>
      </c>
      <c r="BB110" s="78">
        <f t="shared" si="18"/>
        <v>0</v>
      </c>
      <c r="BC110" s="31" t="str">
        <f t="shared" si="19"/>
        <v>INR Zero Only</v>
      </c>
    </row>
    <row r="111" spans="1:55" s="153" customFormat="1" ht="228" customHeight="1">
      <c r="A111" s="72">
        <v>1.52</v>
      </c>
      <c r="B111" s="167" t="s">
        <v>718</v>
      </c>
      <c r="D111" s="186">
        <v>50</v>
      </c>
      <c r="E111" s="208" t="s">
        <v>172</v>
      </c>
      <c r="F111" s="154" t="s">
        <v>63</v>
      </c>
      <c r="G111" s="155"/>
      <c r="H111" s="156"/>
      <c r="I111" s="157" t="s">
        <v>39</v>
      </c>
      <c r="J111" s="158">
        <f t="shared" si="16"/>
        <v>1</v>
      </c>
      <c r="K111" s="159" t="s">
        <v>46</v>
      </c>
      <c r="L111" s="159" t="s">
        <v>7</v>
      </c>
      <c r="M111" s="280"/>
      <c r="N111" s="160"/>
      <c r="O111" s="160"/>
      <c r="P111" s="161"/>
      <c r="Q111" s="160"/>
      <c r="R111" s="160"/>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286">
        <f t="shared" si="17"/>
        <v>0</v>
      </c>
      <c r="BB111" s="78">
        <f t="shared" si="18"/>
        <v>0</v>
      </c>
      <c r="BC111" s="31" t="str">
        <f t="shared" si="19"/>
        <v>INR Zero Only</v>
      </c>
    </row>
    <row r="112" spans="1:55" s="153" customFormat="1" ht="213" customHeight="1">
      <c r="A112" s="72">
        <v>1.53</v>
      </c>
      <c r="B112" s="167" t="s">
        <v>719</v>
      </c>
      <c r="D112" s="186"/>
      <c r="E112" s="208"/>
      <c r="F112" s="154" t="s">
        <v>63</v>
      </c>
      <c r="G112" s="155"/>
      <c r="H112" s="156"/>
      <c r="I112" s="157" t="s">
        <v>39</v>
      </c>
      <c r="J112" s="158">
        <f t="shared" si="16"/>
        <v>1</v>
      </c>
      <c r="K112" s="159" t="s">
        <v>46</v>
      </c>
      <c r="L112" s="159" t="s">
        <v>7</v>
      </c>
      <c r="M112" s="279"/>
      <c r="N112" s="160"/>
      <c r="O112" s="160"/>
      <c r="P112" s="161"/>
      <c r="Q112" s="160"/>
      <c r="R112" s="160"/>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286"/>
      <c r="BB112" s="78">
        <f t="shared" si="18"/>
        <v>0</v>
      </c>
      <c r="BC112" s="31"/>
    </row>
    <row r="113" spans="1:55" s="153" customFormat="1" ht="254.25" customHeight="1">
      <c r="A113" s="72"/>
      <c r="B113" s="167" t="s">
        <v>720</v>
      </c>
      <c r="D113" s="186"/>
      <c r="E113" s="208"/>
      <c r="F113" s="154" t="s">
        <v>63</v>
      </c>
      <c r="G113" s="155"/>
      <c r="H113" s="156"/>
      <c r="I113" s="157" t="s">
        <v>39</v>
      </c>
      <c r="J113" s="158">
        <f t="shared" si="16"/>
        <v>1</v>
      </c>
      <c r="K113" s="159" t="s">
        <v>46</v>
      </c>
      <c r="L113" s="159" t="s">
        <v>7</v>
      </c>
      <c r="M113" s="279"/>
      <c r="N113" s="160"/>
      <c r="O113" s="160"/>
      <c r="P113" s="161"/>
      <c r="Q113" s="160"/>
      <c r="R113" s="160"/>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286"/>
      <c r="BB113" s="78">
        <f t="shared" si="18"/>
        <v>0</v>
      </c>
      <c r="BC113" s="31"/>
    </row>
    <row r="114" spans="1:55" s="153" customFormat="1" ht="228">
      <c r="A114" s="72"/>
      <c r="B114" s="167" t="s">
        <v>721</v>
      </c>
      <c r="D114" s="186"/>
      <c r="E114" s="208"/>
      <c r="F114" s="154" t="s">
        <v>63</v>
      </c>
      <c r="G114" s="155"/>
      <c r="H114" s="156"/>
      <c r="I114" s="157" t="s">
        <v>39</v>
      </c>
      <c r="J114" s="158">
        <f t="shared" si="16"/>
        <v>1</v>
      </c>
      <c r="K114" s="159" t="s">
        <v>46</v>
      </c>
      <c r="L114" s="159" t="s">
        <v>7</v>
      </c>
      <c r="M114" s="279"/>
      <c r="N114" s="160"/>
      <c r="O114" s="160"/>
      <c r="P114" s="161"/>
      <c r="Q114" s="160"/>
      <c r="R114" s="160"/>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286"/>
      <c r="BB114" s="78">
        <f t="shared" si="18"/>
        <v>0</v>
      </c>
      <c r="BC114" s="31"/>
    </row>
    <row r="115" spans="1:55" s="153" customFormat="1" ht="142.5">
      <c r="A115" s="72"/>
      <c r="B115" s="169" t="s">
        <v>749</v>
      </c>
      <c r="D115" s="186"/>
      <c r="E115" s="208"/>
      <c r="F115" s="154" t="s">
        <v>63</v>
      </c>
      <c r="G115" s="155"/>
      <c r="H115" s="156"/>
      <c r="I115" s="157" t="s">
        <v>39</v>
      </c>
      <c r="J115" s="158">
        <f t="shared" si="16"/>
        <v>1</v>
      </c>
      <c r="K115" s="159" t="s">
        <v>46</v>
      </c>
      <c r="L115" s="159" t="s">
        <v>7</v>
      </c>
      <c r="M115" s="279"/>
      <c r="N115" s="160"/>
      <c r="O115" s="160"/>
      <c r="P115" s="161"/>
      <c r="Q115" s="160"/>
      <c r="R115" s="160"/>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286"/>
      <c r="BB115" s="78">
        <f t="shared" si="18"/>
        <v>0</v>
      </c>
      <c r="BC115" s="31"/>
    </row>
    <row r="116" spans="1:55" s="153" customFormat="1" ht="99.75">
      <c r="A116" s="72"/>
      <c r="B116" s="167" t="s">
        <v>722</v>
      </c>
      <c r="D116" s="186">
        <v>50</v>
      </c>
      <c r="E116" s="208" t="s">
        <v>172</v>
      </c>
      <c r="F116" s="154" t="s">
        <v>63</v>
      </c>
      <c r="G116" s="155"/>
      <c r="H116" s="156"/>
      <c r="I116" s="157" t="s">
        <v>39</v>
      </c>
      <c r="J116" s="158">
        <f t="shared" si="16"/>
        <v>1</v>
      </c>
      <c r="K116" s="159" t="s">
        <v>46</v>
      </c>
      <c r="L116" s="159" t="s">
        <v>7</v>
      </c>
      <c r="M116" s="280"/>
      <c r="N116" s="160"/>
      <c r="O116" s="160"/>
      <c r="P116" s="161"/>
      <c r="Q116" s="160"/>
      <c r="R116" s="160"/>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286">
        <f t="shared" si="17"/>
        <v>0</v>
      </c>
      <c r="BB116" s="78">
        <f t="shared" si="18"/>
        <v>0</v>
      </c>
      <c r="BC116" s="31" t="str">
        <f t="shared" si="19"/>
        <v>INR Zero Only</v>
      </c>
    </row>
    <row r="117" spans="1:55" s="153" customFormat="1" ht="198" customHeight="1">
      <c r="A117" s="72">
        <v>1.54</v>
      </c>
      <c r="B117" s="167" t="s">
        <v>723</v>
      </c>
      <c r="D117" s="186">
        <v>50</v>
      </c>
      <c r="E117" s="208" t="s">
        <v>172</v>
      </c>
      <c r="F117" s="154" t="s">
        <v>63</v>
      </c>
      <c r="G117" s="155"/>
      <c r="H117" s="156"/>
      <c r="I117" s="157" t="s">
        <v>39</v>
      </c>
      <c r="J117" s="158">
        <f t="shared" si="16"/>
        <v>1</v>
      </c>
      <c r="K117" s="159" t="s">
        <v>46</v>
      </c>
      <c r="L117" s="159" t="s">
        <v>7</v>
      </c>
      <c r="M117" s="280"/>
      <c r="N117" s="160"/>
      <c r="O117" s="160"/>
      <c r="P117" s="161"/>
      <c r="Q117" s="160"/>
      <c r="R117" s="160"/>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286">
        <f t="shared" si="17"/>
        <v>0</v>
      </c>
      <c r="BB117" s="78">
        <f t="shared" si="18"/>
        <v>0</v>
      </c>
      <c r="BC117" s="31" t="str">
        <f t="shared" si="19"/>
        <v>INR Zero Only</v>
      </c>
    </row>
    <row r="118" spans="2:55" s="153" customFormat="1" ht="15.75">
      <c r="B118" s="200" t="s">
        <v>724</v>
      </c>
      <c r="D118" s="186"/>
      <c r="E118" s="208"/>
      <c r="F118" s="154" t="s">
        <v>63</v>
      </c>
      <c r="G118" s="155"/>
      <c r="H118" s="156"/>
      <c r="I118" s="157" t="s">
        <v>39</v>
      </c>
      <c r="J118" s="158">
        <f t="shared" si="16"/>
        <v>1</v>
      </c>
      <c r="K118" s="159" t="s">
        <v>46</v>
      </c>
      <c r="L118" s="159" t="s">
        <v>7</v>
      </c>
      <c r="M118" s="279"/>
      <c r="N118" s="160"/>
      <c r="O118" s="160"/>
      <c r="P118" s="161"/>
      <c r="Q118" s="160"/>
      <c r="R118" s="160"/>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286"/>
      <c r="BB118" s="78">
        <f t="shared" si="18"/>
        <v>0</v>
      </c>
      <c r="BC118" s="31"/>
    </row>
    <row r="119" spans="1:55" s="153" customFormat="1" ht="99.75">
      <c r="A119" s="72">
        <v>1.55</v>
      </c>
      <c r="B119" s="167" t="s">
        <v>725</v>
      </c>
      <c r="D119" s="186"/>
      <c r="E119" s="208"/>
      <c r="F119" s="154" t="s">
        <v>63</v>
      </c>
      <c r="G119" s="155"/>
      <c r="H119" s="156"/>
      <c r="I119" s="157" t="s">
        <v>39</v>
      </c>
      <c r="J119" s="158">
        <f t="shared" si="16"/>
        <v>1</v>
      </c>
      <c r="K119" s="159" t="s">
        <v>46</v>
      </c>
      <c r="L119" s="159" t="s">
        <v>7</v>
      </c>
      <c r="M119" s="279"/>
      <c r="N119" s="160"/>
      <c r="O119" s="160"/>
      <c r="P119" s="161"/>
      <c r="Q119" s="160"/>
      <c r="R119" s="160"/>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286"/>
      <c r="BB119" s="78">
        <f t="shared" si="18"/>
        <v>0</v>
      </c>
      <c r="BC119" s="31"/>
    </row>
    <row r="120" spans="1:55" s="153" customFormat="1" ht="15">
      <c r="A120" s="72"/>
      <c r="B120" s="167" t="s">
        <v>726</v>
      </c>
      <c r="D120" s="186">
        <v>10.9</v>
      </c>
      <c r="E120" s="208" t="s">
        <v>172</v>
      </c>
      <c r="F120" s="154" t="s">
        <v>63</v>
      </c>
      <c r="G120" s="155"/>
      <c r="H120" s="156"/>
      <c r="I120" s="157" t="s">
        <v>39</v>
      </c>
      <c r="J120" s="158">
        <f t="shared" si="16"/>
        <v>1</v>
      </c>
      <c r="K120" s="159" t="s">
        <v>46</v>
      </c>
      <c r="L120" s="159" t="s">
        <v>7</v>
      </c>
      <c r="M120" s="280"/>
      <c r="N120" s="160"/>
      <c r="O120" s="160"/>
      <c r="P120" s="161"/>
      <c r="Q120" s="160"/>
      <c r="R120" s="160"/>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286">
        <f t="shared" si="17"/>
        <v>0</v>
      </c>
      <c r="BB120" s="78">
        <f t="shared" si="18"/>
        <v>0</v>
      </c>
      <c r="BC120" s="31" t="str">
        <f t="shared" si="19"/>
        <v>INR Zero Only</v>
      </c>
    </row>
    <row r="121" spans="1:55" s="153" customFormat="1" ht="15">
      <c r="A121" s="72">
        <v>1.56</v>
      </c>
      <c r="B121" s="167" t="s">
        <v>727</v>
      </c>
      <c r="D121" s="211">
        <v>8</v>
      </c>
      <c r="E121" s="210" t="s">
        <v>127</v>
      </c>
      <c r="F121" s="154" t="s">
        <v>63</v>
      </c>
      <c r="G121" s="155"/>
      <c r="H121" s="156"/>
      <c r="I121" s="157" t="s">
        <v>39</v>
      </c>
      <c r="J121" s="158">
        <f t="shared" si="16"/>
        <v>1</v>
      </c>
      <c r="K121" s="159" t="s">
        <v>46</v>
      </c>
      <c r="L121" s="159" t="s">
        <v>7</v>
      </c>
      <c r="M121" s="280"/>
      <c r="N121" s="160"/>
      <c r="O121" s="160"/>
      <c r="P121" s="161"/>
      <c r="Q121" s="160"/>
      <c r="R121" s="160"/>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286">
        <f t="shared" si="17"/>
        <v>0</v>
      </c>
      <c r="BB121" s="78">
        <f t="shared" si="18"/>
        <v>0</v>
      </c>
      <c r="BC121" s="31" t="str">
        <f t="shared" si="19"/>
        <v>INR Zero Only</v>
      </c>
    </row>
    <row r="122" spans="1:55" s="153" customFormat="1" ht="28.5">
      <c r="A122" s="72">
        <v>1.57</v>
      </c>
      <c r="B122" s="167" t="s">
        <v>728</v>
      </c>
      <c r="D122" s="211"/>
      <c r="E122" s="208"/>
      <c r="F122" s="154" t="s">
        <v>63</v>
      </c>
      <c r="G122" s="155"/>
      <c r="H122" s="156"/>
      <c r="I122" s="157" t="s">
        <v>39</v>
      </c>
      <c r="J122" s="158">
        <f t="shared" si="16"/>
        <v>1</v>
      </c>
      <c r="K122" s="159" t="s">
        <v>46</v>
      </c>
      <c r="L122" s="159" t="s">
        <v>7</v>
      </c>
      <c r="M122" s="279"/>
      <c r="N122" s="160"/>
      <c r="O122" s="160"/>
      <c r="P122" s="161"/>
      <c r="Q122" s="160"/>
      <c r="R122" s="160"/>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286"/>
      <c r="BB122" s="78">
        <f t="shared" si="18"/>
        <v>0</v>
      </c>
      <c r="BC122" s="31"/>
    </row>
    <row r="123" spans="1:55" s="153" customFormat="1" ht="15">
      <c r="A123" s="72"/>
      <c r="B123" s="167" t="s">
        <v>729</v>
      </c>
      <c r="D123" s="211">
        <v>12</v>
      </c>
      <c r="E123" s="208" t="s">
        <v>172</v>
      </c>
      <c r="F123" s="154" t="s">
        <v>63</v>
      </c>
      <c r="G123" s="155"/>
      <c r="H123" s="156"/>
      <c r="I123" s="157" t="s">
        <v>39</v>
      </c>
      <c r="J123" s="158">
        <f t="shared" si="16"/>
        <v>1</v>
      </c>
      <c r="K123" s="159" t="s">
        <v>46</v>
      </c>
      <c r="L123" s="159" t="s">
        <v>7</v>
      </c>
      <c r="M123" s="280"/>
      <c r="N123" s="160"/>
      <c r="O123" s="160"/>
      <c r="P123" s="161"/>
      <c r="Q123" s="160"/>
      <c r="R123" s="160"/>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286">
        <f t="shared" si="17"/>
        <v>0</v>
      </c>
      <c r="BB123" s="78">
        <f t="shared" si="18"/>
        <v>0</v>
      </c>
      <c r="BC123" s="31" t="str">
        <f t="shared" si="19"/>
        <v>INR Zero Only</v>
      </c>
    </row>
    <row r="124" spans="1:55" s="153" customFormat="1" ht="15">
      <c r="A124" s="72">
        <v>1.58</v>
      </c>
      <c r="B124" s="167" t="s">
        <v>730</v>
      </c>
      <c r="D124" s="185"/>
      <c r="E124" s="208"/>
      <c r="F124" s="154" t="s">
        <v>63</v>
      </c>
      <c r="G124" s="155"/>
      <c r="H124" s="156"/>
      <c r="I124" s="157" t="s">
        <v>39</v>
      </c>
      <c r="J124" s="158">
        <f t="shared" si="16"/>
        <v>1</v>
      </c>
      <c r="K124" s="159" t="s">
        <v>46</v>
      </c>
      <c r="L124" s="159" t="s">
        <v>7</v>
      </c>
      <c r="M124" s="279"/>
      <c r="N124" s="160"/>
      <c r="O124" s="160"/>
      <c r="P124" s="161"/>
      <c r="Q124" s="160"/>
      <c r="R124" s="160"/>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286"/>
      <c r="BB124" s="78">
        <f t="shared" si="18"/>
        <v>0</v>
      </c>
      <c r="BC124" s="31"/>
    </row>
    <row r="125" spans="1:55" s="153" customFormat="1" ht="171">
      <c r="A125" s="72"/>
      <c r="B125" s="167" t="s">
        <v>731</v>
      </c>
      <c r="D125" s="212">
        <f>38.88*1.1</f>
        <v>42.77</v>
      </c>
      <c r="E125" s="208" t="s">
        <v>172</v>
      </c>
      <c r="F125" s="154" t="s">
        <v>63</v>
      </c>
      <c r="G125" s="155"/>
      <c r="H125" s="156"/>
      <c r="I125" s="157" t="s">
        <v>39</v>
      </c>
      <c r="J125" s="158">
        <f t="shared" si="16"/>
        <v>1</v>
      </c>
      <c r="K125" s="159" t="s">
        <v>46</v>
      </c>
      <c r="L125" s="159" t="s">
        <v>7</v>
      </c>
      <c r="M125" s="280"/>
      <c r="N125" s="160"/>
      <c r="O125" s="160"/>
      <c r="P125" s="161"/>
      <c r="Q125" s="160"/>
      <c r="R125" s="160"/>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286">
        <f t="shared" si="17"/>
        <v>0</v>
      </c>
      <c r="BB125" s="78">
        <f t="shared" si="18"/>
        <v>0</v>
      </c>
      <c r="BC125" s="31" t="str">
        <f t="shared" si="19"/>
        <v>INR Zero Only</v>
      </c>
    </row>
    <row r="126" spans="2:55" s="153" customFormat="1" ht="15.75">
      <c r="B126" s="200" t="s">
        <v>732</v>
      </c>
      <c r="D126" s="211"/>
      <c r="E126" s="208"/>
      <c r="F126" s="154" t="s">
        <v>63</v>
      </c>
      <c r="G126" s="155"/>
      <c r="H126" s="156"/>
      <c r="I126" s="157" t="s">
        <v>39</v>
      </c>
      <c r="J126" s="158">
        <f t="shared" si="16"/>
        <v>1</v>
      </c>
      <c r="K126" s="159" t="s">
        <v>46</v>
      </c>
      <c r="L126" s="159" t="s">
        <v>7</v>
      </c>
      <c r="M126" s="279"/>
      <c r="N126" s="160"/>
      <c r="O126" s="160"/>
      <c r="P126" s="161"/>
      <c r="Q126" s="160"/>
      <c r="R126" s="160"/>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286"/>
      <c r="BB126" s="78">
        <f t="shared" si="18"/>
        <v>0</v>
      </c>
      <c r="BC126" s="31"/>
    </row>
    <row r="127" spans="1:55" s="153" customFormat="1" ht="28.5">
      <c r="A127" s="72">
        <v>1.59</v>
      </c>
      <c r="B127" s="167" t="s">
        <v>733</v>
      </c>
      <c r="D127" s="211">
        <v>15</v>
      </c>
      <c r="E127" s="210" t="s">
        <v>127</v>
      </c>
      <c r="F127" s="154" t="s">
        <v>63</v>
      </c>
      <c r="G127" s="155"/>
      <c r="H127" s="156"/>
      <c r="I127" s="157" t="s">
        <v>39</v>
      </c>
      <c r="J127" s="158">
        <f t="shared" si="16"/>
        <v>1</v>
      </c>
      <c r="K127" s="159" t="s">
        <v>46</v>
      </c>
      <c r="L127" s="159" t="s">
        <v>7</v>
      </c>
      <c r="M127" s="280"/>
      <c r="N127" s="160"/>
      <c r="O127" s="160"/>
      <c r="P127" s="161"/>
      <c r="Q127" s="160"/>
      <c r="R127" s="160"/>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286">
        <f t="shared" si="17"/>
        <v>0</v>
      </c>
      <c r="BB127" s="78">
        <f t="shared" si="18"/>
        <v>0</v>
      </c>
      <c r="BC127" s="31" t="str">
        <f t="shared" si="19"/>
        <v>INR Zero Only</v>
      </c>
    </row>
    <row r="128" spans="1:55" s="153" customFormat="1" ht="28.5">
      <c r="A128" s="72">
        <v>1.6</v>
      </c>
      <c r="B128" s="167" t="s">
        <v>734</v>
      </c>
      <c r="D128" s="211">
        <v>9</v>
      </c>
      <c r="E128" s="210" t="s">
        <v>127</v>
      </c>
      <c r="F128" s="154" t="s">
        <v>63</v>
      </c>
      <c r="G128" s="155"/>
      <c r="H128" s="156"/>
      <c r="I128" s="157" t="s">
        <v>39</v>
      </c>
      <c r="J128" s="158">
        <f t="shared" si="16"/>
        <v>1</v>
      </c>
      <c r="K128" s="159" t="s">
        <v>46</v>
      </c>
      <c r="L128" s="159" t="s">
        <v>7</v>
      </c>
      <c r="M128" s="280"/>
      <c r="N128" s="160"/>
      <c r="O128" s="160"/>
      <c r="P128" s="161"/>
      <c r="Q128" s="160"/>
      <c r="R128" s="160"/>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286">
        <f t="shared" si="17"/>
        <v>0</v>
      </c>
      <c r="BB128" s="78">
        <f t="shared" si="18"/>
        <v>0</v>
      </c>
      <c r="BC128" s="31" t="str">
        <f t="shared" si="19"/>
        <v>INR Zero Only</v>
      </c>
    </row>
    <row r="129" spans="1:55" s="153" customFormat="1" ht="28.5">
      <c r="A129" s="72">
        <v>1.61</v>
      </c>
      <c r="B129" s="167" t="s">
        <v>735</v>
      </c>
      <c r="D129" s="211">
        <v>9</v>
      </c>
      <c r="E129" s="210" t="s">
        <v>127</v>
      </c>
      <c r="F129" s="154" t="s">
        <v>63</v>
      </c>
      <c r="G129" s="155"/>
      <c r="H129" s="156"/>
      <c r="I129" s="157" t="s">
        <v>39</v>
      </c>
      <c r="J129" s="158">
        <f t="shared" si="16"/>
        <v>1</v>
      </c>
      <c r="K129" s="159" t="s">
        <v>46</v>
      </c>
      <c r="L129" s="159" t="s">
        <v>7</v>
      </c>
      <c r="M129" s="280"/>
      <c r="N129" s="160"/>
      <c r="O129" s="160"/>
      <c r="P129" s="161"/>
      <c r="Q129" s="160"/>
      <c r="R129" s="160"/>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286">
        <f t="shared" si="17"/>
        <v>0</v>
      </c>
      <c r="BB129" s="78">
        <f t="shared" si="18"/>
        <v>0</v>
      </c>
      <c r="BC129" s="31" t="str">
        <f t="shared" si="19"/>
        <v>INR Zero Only</v>
      </c>
    </row>
    <row r="130" spans="1:55" s="153" customFormat="1" ht="15">
      <c r="A130" s="72">
        <v>1.62</v>
      </c>
      <c r="B130" s="167" t="s">
        <v>736</v>
      </c>
      <c r="D130" s="211">
        <v>80</v>
      </c>
      <c r="E130" s="210" t="s">
        <v>127</v>
      </c>
      <c r="F130" s="154" t="s">
        <v>63</v>
      </c>
      <c r="G130" s="155"/>
      <c r="H130" s="156"/>
      <c r="I130" s="157" t="s">
        <v>39</v>
      </c>
      <c r="J130" s="158">
        <f t="shared" si="16"/>
        <v>1</v>
      </c>
      <c r="K130" s="159" t="s">
        <v>46</v>
      </c>
      <c r="L130" s="159" t="s">
        <v>7</v>
      </c>
      <c r="M130" s="280"/>
      <c r="N130" s="160"/>
      <c r="O130" s="160"/>
      <c r="P130" s="161"/>
      <c r="Q130" s="160"/>
      <c r="R130" s="160"/>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286">
        <f t="shared" si="17"/>
        <v>0</v>
      </c>
      <c r="BB130" s="78">
        <f t="shared" si="18"/>
        <v>0</v>
      </c>
      <c r="BC130" s="31" t="str">
        <f t="shared" si="19"/>
        <v>INR Zero Only</v>
      </c>
    </row>
    <row r="131" spans="1:55" s="153" customFormat="1" ht="28.5">
      <c r="A131" s="72">
        <v>1.63</v>
      </c>
      <c r="B131" s="167" t="s">
        <v>737</v>
      </c>
      <c r="D131" s="211">
        <v>32</v>
      </c>
      <c r="E131" s="210" t="s">
        <v>127</v>
      </c>
      <c r="F131" s="154" t="s">
        <v>63</v>
      </c>
      <c r="G131" s="155"/>
      <c r="H131" s="156"/>
      <c r="I131" s="157" t="s">
        <v>39</v>
      </c>
      <c r="J131" s="158">
        <f t="shared" si="16"/>
        <v>1</v>
      </c>
      <c r="K131" s="159" t="s">
        <v>46</v>
      </c>
      <c r="L131" s="159" t="s">
        <v>7</v>
      </c>
      <c r="M131" s="280"/>
      <c r="N131" s="160"/>
      <c r="O131" s="160"/>
      <c r="P131" s="161"/>
      <c r="Q131" s="160"/>
      <c r="R131" s="160"/>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286">
        <f t="shared" si="17"/>
        <v>0</v>
      </c>
      <c r="BB131" s="78">
        <f t="shared" si="18"/>
        <v>0</v>
      </c>
      <c r="BC131" s="31" t="str">
        <f t="shared" si="19"/>
        <v>INR Zero Only</v>
      </c>
    </row>
    <row r="132" spans="1:55" s="153" customFormat="1" ht="28.5">
      <c r="A132" s="72">
        <v>1.64</v>
      </c>
      <c r="B132" s="167" t="s">
        <v>738</v>
      </c>
      <c r="D132" s="211">
        <v>9</v>
      </c>
      <c r="E132" s="210" t="s">
        <v>127</v>
      </c>
      <c r="F132" s="154" t="s">
        <v>63</v>
      </c>
      <c r="G132" s="155"/>
      <c r="H132" s="156"/>
      <c r="I132" s="157" t="s">
        <v>39</v>
      </c>
      <c r="J132" s="158">
        <f t="shared" si="16"/>
        <v>1</v>
      </c>
      <c r="K132" s="159" t="s">
        <v>46</v>
      </c>
      <c r="L132" s="159" t="s">
        <v>7</v>
      </c>
      <c r="M132" s="280"/>
      <c r="N132" s="160"/>
      <c r="O132" s="160"/>
      <c r="P132" s="161"/>
      <c r="Q132" s="160"/>
      <c r="R132" s="160"/>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286">
        <f t="shared" si="17"/>
        <v>0</v>
      </c>
      <c r="BB132" s="78">
        <f t="shared" si="18"/>
        <v>0</v>
      </c>
      <c r="BC132" s="31" t="str">
        <f t="shared" si="19"/>
        <v>INR Zero Only</v>
      </c>
    </row>
    <row r="133" spans="1:55" s="153" customFormat="1" ht="42.75">
      <c r="A133" s="72">
        <v>1.65</v>
      </c>
      <c r="B133" s="167" t="s">
        <v>739</v>
      </c>
      <c r="D133" s="213">
        <v>10</v>
      </c>
      <c r="E133" s="210" t="s">
        <v>127</v>
      </c>
      <c r="F133" s="154" t="s">
        <v>63</v>
      </c>
      <c r="G133" s="155"/>
      <c r="H133" s="156"/>
      <c r="I133" s="157" t="s">
        <v>39</v>
      </c>
      <c r="J133" s="158">
        <f t="shared" si="16"/>
        <v>1</v>
      </c>
      <c r="K133" s="159" t="s">
        <v>46</v>
      </c>
      <c r="L133" s="159" t="s">
        <v>7</v>
      </c>
      <c r="M133" s="280"/>
      <c r="N133" s="160"/>
      <c r="O133" s="160"/>
      <c r="P133" s="161"/>
      <c r="Q133" s="160"/>
      <c r="R133" s="160"/>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286">
        <f t="shared" si="17"/>
        <v>0</v>
      </c>
      <c r="BB133" s="78">
        <f t="shared" si="18"/>
        <v>0</v>
      </c>
      <c r="BC133" s="31" t="str">
        <f t="shared" si="19"/>
        <v>INR Zero Only</v>
      </c>
    </row>
    <row r="134" spans="1:55" s="153" customFormat="1" ht="28.5">
      <c r="A134" s="72">
        <v>1.66</v>
      </c>
      <c r="B134" s="167" t="s">
        <v>740</v>
      </c>
      <c r="D134" s="213">
        <v>40</v>
      </c>
      <c r="E134" s="210" t="s">
        <v>127</v>
      </c>
      <c r="F134" s="154" t="s">
        <v>63</v>
      </c>
      <c r="G134" s="155"/>
      <c r="H134" s="156"/>
      <c r="I134" s="157" t="s">
        <v>39</v>
      </c>
      <c r="J134" s="158">
        <f t="shared" si="16"/>
        <v>1</v>
      </c>
      <c r="K134" s="159" t="s">
        <v>46</v>
      </c>
      <c r="L134" s="159" t="s">
        <v>7</v>
      </c>
      <c r="M134" s="280"/>
      <c r="N134" s="160"/>
      <c r="O134" s="160"/>
      <c r="P134" s="161"/>
      <c r="Q134" s="160"/>
      <c r="R134" s="160"/>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286">
        <f t="shared" si="17"/>
        <v>0</v>
      </c>
      <c r="BB134" s="78">
        <f t="shared" si="18"/>
        <v>0</v>
      </c>
      <c r="BC134" s="31" t="str">
        <f t="shared" si="19"/>
        <v>INR Zero Only</v>
      </c>
    </row>
    <row r="135" spans="1:55" s="153" customFormat="1" ht="57">
      <c r="A135" s="72">
        <v>1.67</v>
      </c>
      <c r="B135" s="167" t="s">
        <v>741</v>
      </c>
      <c r="D135" s="213">
        <v>55</v>
      </c>
      <c r="E135" s="210" t="s">
        <v>127</v>
      </c>
      <c r="F135" s="154" t="s">
        <v>63</v>
      </c>
      <c r="G135" s="155"/>
      <c r="H135" s="156"/>
      <c r="I135" s="157" t="s">
        <v>39</v>
      </c>
      <c r="J135" s="158">
        <f t="shared" si="16"/>
        <v>1</v>
      </c>
      <c r="K135" s="159" t="s">
        <v>46</v>
      </c>
      <c r="L135" s="159" t="s">
        <v>7</v>
      </c>
      <c r="M135" s="280"/>
      <c r="N135" s="160"/>
      <c r="O135" s="160"/>
      <c r="P135" s="161"/>
      <c r="Q135" s="160"/>
      <c r="R135" s="160"/>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286">
        <f t="shared" si="17"/>
        <v>0</v>
      </c>
      <c r="BB135" s="78">
        <f t="shared" si="18"/>
        <v>0</v>
      </c>
      <c r="BC135" s="31" t="str">
        <f t="shared" si="19"/>
        <v>INR Zero Only</v>
      </c>
    </row>
    <row r="136" spans="1:55" s="153" customFormat="1" ht="57">
      <c r="A136" s="72">
        <v>1.68</v>
      </c>
      <c r="B136" s="167" t="s">
        <v>742</v>
      </c>
      <c r="D136" s="213">
        <v>50</v>
      </c>
      <c r="E136" s="210" t="s">
        <v>127</v>
      </c>
      <c r="F136" s="154" t="s">
        <v>63</v>
      </c>
      <c r="G136" s="155"/>
      <c r="H136" s="156"/>
      <c r="I136" s="157" t="s">
        <v>39</v>
      </c>
      <c r="J136" s="158">
        <f t="shared" si="16"/>
        <v>1</v>
      </c>
      <c r="K136" s="159" t="s">
        <v>46</v>
      </c>
      <c r="L136" s="159" t="s">
        <v>7</v>
      </c>
      <c r="M136" s="280"/>
      <c r="N136" s="160"/>
      <c r="O136" s="160"/>
      <c r="P136" s="161"/>
      <c r="Q136" s="160"/>
      <c r="R136" s="160"/>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286">
        <f t="shared" si="17"/>
        <v>0</v>
      </c>
      <c r="BB136" s="78">
        <f t="shared" si="18"/>
        <v>0</v>
      </c>
      <c r="BC136" s="31" t="str">
        <f t="shared" si="19"/>
        <v>INR Zero Only</v>
      </c>
    </row>
    <row r="137" spans="1:55" s="153" customFormat="1" ht="42.75">
      <c r="A137" s="72">
        <v>1.69</v>
      </c>
      <c r="B137" s="167" t="s">
        <v>743</v>
      </c>
      <c r="D137" s="185">
        <v>9</v>
      </c>
      <c r="E137" s="210" t="s">
        <v>127</v>
      </c>
      <c r="F137" s="154" t="s">
        <v>63</v>
      </c>
      <c r="G137" s="155"/>
      <c r="H137" s="156"/>
      <c r="I137" s="157" t="s">
        <v>39</v>
      </c>
      <c r="J137" s="158">
        <f t="shared" si="16"/>
        <v>1</v>
      </c>
      <c r="K137" s="159" t="s">
        <v>46</v>
      </c>
      <c r="L137" s="159" t="s">
        <v>7</v>
      </c>
      <c r="M137" s="280"/>
      <c r="N137" s="160"/>
      <c r="O137" s="160"/>
      <c r="P137" s="161"/>
      <c r="Q137" s="160"/>
      <c r="R137" s="160"/>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286">
        <f t="shared" si="17"/>
        <v>0</v>
      </c>
      <c r="BB137" s="78">
        <f t="shared" si="18"/>
        <v>0</v>
      </c>
      <c r="BC137" s="31" t="str">
        <f t="shared" si="19"/>
        <v>INR Zero Only</v>
      </c>
    </row>
    <row r="138" spans="1:55" s="153" customFormat="1" ht="42.75">
      <c r="A138" s="72">
        <v>1.7</v>
      </c>
      <c r="B138" s="167" t="s">
        <v>744</v>
      </c>
      <c r="D138" s="185">
        <v>45</v>
      </c>
      <c r="E138" s="210" t="s">
        <v>127</v>
      </c>
      <c r="F138" s="154" t="s">
        <v>63</v>
      </c>
      <c r="G138" s="155"/>
      <c r="H138" s="156"/>
      <c r="I138" s="157" t="s">
        <v>39</v>
      </c>
      <c r="J138" s="158">
        <f t="shared" si="16"/>
        <v>1</v>
      </c>
      <c r="K138" s="159" t="s">
        <v>46</v>
      </c>
      <c r="L138" s="159" t="s">
        <v>7</v>
      </c>
      <c r="M138" s="280"/>
      <c r="N138" s="160"/>
      <c r="O138" s="160"/>
      <c r="P138" s="161"/>
      <c r="Q138" s="160"/>
      <c r="R138" s="160"/>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286">
        <f t="shared" si="17"/>
        <v>0</v>
      </c>
      <c r="BB138" s="78">
        <f t="shared" si="18"/>
        <v>0</v>
      </c>
      <c r="BC138" s="31" t="str">
        <f t="shared" si="19"/>
        <v>INR Zero Only</v>
      </c>
    </row>
    <row r="139" spans="1:55" s="153" customFormat="1" ht="15">
      <c r="A139" s="72">
        <v>1.71</v>
      </c>
      <c r="B139" s="167" t="s">
        <v>745</v>
      </c>
      <c r="D139" s="185"/>
      <c r="E139" s="208"/>
      <c r="F139" s="154" t="s">
        <v>63</v>
      </c>
      <c r="G139" s="155"/>
      <c r="H139" s="156"/>
      <c r="I139" s="157" t="s">
        <v>39</v>
      </c>
      <c r="J139" s="158">
        <f t="shared" si="16"/>
        <v>1</v>
      </c>
      <c r="K139" s="159" t="s">
        <v>46</v>
      </c>
      <c r="L139" s="159" t="s">
        <v>7</v>
      </c>
      <c r="M139" s="279"/>
      <c r="N139" s="160"/>
      <c r="O139" s="160"/>
      <c r="P139" s="161"/>
      <c r="Q139" s="160"/>
      <c r="R139" s="160"/>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286"/>
      <c r="BB139" s="78">
        <f t="shared" si="18"/>
        <v>0</v>
      </c>
      <c r="BC139" s="31"/>
    </row>
    <row r="140" spans="1:55" s="153" customFormat="1" ht="42.75">
      <c r="A140" s="72"/>
      <c r="B140" s="201" t="s">
        <v>746</v>
      </c>
      <c r="D140" s="214">
        <v>28</v>
      </c>
      <c r="E140" s="215" t="s">
        <v>127</v>
      </c>
      <c r="F140" s="154" t="s">
        <v>63</v>
      </c>
      <c r="G140" s="155"/>
      <c r="H140" s="156"/>
      <c r="I140" s="157" t="s">
        <v>39</v>
      </c>
      <c r="J140" s="158">
        <f t="shared" si="16"/>
        <v>1</v>
      </c>
      <c r="K140" s="159" t="s">
        <v>46</v>
      </c>
      <c r="L140" s="159" t="s">
        <v>7</v>
      </c>
      <c r="M140" s="280"/>
      <c r="N140" s="160"/>
      <c r="O140" s="160"/>
      <c r="P140" s="161"/>
      <c r="Q140" s="160"/>
      <c r="R140" s="160"/>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286">
        <f t="shared" si="17"/>
        <v>0</v>
      </c>
      <c r="BB140" s="78">
        <f t="shared" si="18"/>
        <v>0</v>
      </c>
      <c r="BC140" s="31" t="str">
        <f t="shared" si="19"/>
        <v>INR Zero Only</v>
      </c>
    </row>
    <row r="141" spans="1:55" s="153" customFormat="1" ht="42.75">
      <c r="A141" s="72">
        <v>1.72</v>
      </c>
      <c r="B141" s="165" t="s">
        <v>747</v>
      </c>
      <c r="D141" s="216"/>
      <c r="E141" s="217"/>
      <c r="F141" s="154" t="s">
        <v>63</v>
      </c>
      <c r="G141" s="155"/>
      <c r="H141" s="156"/>
      <c r="I141" s="157" t="s">
        <v>39</v>
      </c>
      <c r="J141" s="158">
        <f t="shared" si="16"/>
        <v>1</v>
      </c>
      <c r="K141" s="159" t="s">
        <v>46</v>
      </c>
      <c r="L141" s="159" t="s">
        <v>7</v>
      </c>
      <c r="M141" s="279"/>
      <c r="N141" s="160"/>
      <c r="O141" s="160"/>
      <c r="P141" s="161"/>
      <c r="Q141" s="160"/>
      <c r="R141" s="160"/>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286"/>
      <c r="BB141" s="78">
        <f t="shared" si="18"/>
        <v>0</v>
      </c>
      <c r="BC141" s="31"/>
    </row>
    <row r="142" spans="1:55" s="153" customFormat="1" ht="15">
      <c r="A142" s="72"/>
      <c r="B142" s="165" t="s">
        <v>748</v>
      </c>
      <c r="D142" s="218">
        <v>3</v>
      </c>
      <c r="E142" s="217" t="s">
        <v>127</v>
      </c>
      <c r="F142" s="154" t="s">
        <v>63</v>
      </c>
      <c r="G142" s="155"/>
      <c r="H142" s="156"/>
      <c r="I142" s="157" t="s">
        <v>39</v>
      </c>
      <c r="J142" s="158">
        <f t="shared" si="16"/>
        <v>1</v>
      </c>
      <c r="K142" s="159" t="s">
        <v>46</v>
      </c>
      <c r="L142" s="159" t="s">
        <v>7</v>
      </c>
      <c r="M142" s="280"/>
      <c r="N142" s="160"/>
      <c r="O142" s="160"/>
      <c r="P142" s="161"/>
      <c r="Q142" s="160"/>
      <c r="R142" s="160"/>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286">
        <f t="shared" si="17"/>
        <v>0</v>
      </c>
      <c r="BB142" s="78">
        <f t="shared" si="18"/>
        <v>0</v>
      </c>
      <c r="BC142" s="31" t="str">
        <f t="shared" si="19"/>
        <v>INR Zero Only</v>
      </c>
    </row>
    <row r="143" spans="1:243" s="32" customFormat="1" ht="15">
      <c r="A143" s="72"/>
      <c r="B143" s="73" t="s">
        <v>131</v>
      </c>
      <c r="C143" s="21"/>
      <c r="D143" s="69"/>
      <c r="E143" s="70"/>
      <c r="F143" s="70" t="s">
        <v>63</v>
      </c>
      <c r="G143" s="34"/>
      <c r="H143" s="24"/>
      <c r="I143" s="22" t="s">
        <v>39</v>
      </c>
      <c r="J143" s="25">
        <f>IF(I143="Less(-)",-1,1)</f>
        <v>1</v>
      </c>
      <c r="K143" s="26" t="s">
        <v>46</v>
      </c>
      <c r="L143" s="26" t="s">
        <v>7</v>
      </c>
      <c r="M143" s="279"/>
      <c r="N143" s="60"/>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286"/>
      <c r="BB143" s="78"/>
      <c r="BC143" s="31"/>
      <c r="IE143" s="33"/>
      <c r="IF143" s="33"/>
      <c r="IG143" s="33"/>
      <c r="IH143" s="33"/>
      <c r="II143" s="33"/>
    </row>
    <row r="144" spans="1:55" s="153" customFormat="1" ht="15">
      <c r="A144" s="72">
        <v>1.73</v>
      </c>
      <c r="B144" s="219" t="s">
        <v>752</v>
      </c>
      <c r="D144" s="218"/>
      <c r="E144" s="217"/>
      <c r="F144" s="154" t="s">
        <v>63</v>
      </c>
      <c r="G144" s="155"/>
      <c r="H144" s="156"/>
      <c r="I144" s="157" t="s">
        <v>39</v>
      </c>
      <c r="J144" s="158">
        <f>IF(I144="Less(-)",-1,1)</f>
        <v>1</v>
      </c>
      <c r="K144" s="159" t="s">
        <v>46</v>
      </c>
      <c r="L144" s="159" t="s">
        <v>7</v>
      </c>
      <c r="M144" s="279"/>
      <c r="N144" s="160"/>
      <c r="O144" s="160"/>
      <c r="P144" s="161"/>
      <c r="Q144" s="160"/>
      <c r="R144" s="160"/>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286"/>
      <c r="BB144" s="78">
        <f>BA144+SUM(N144:AZ144)</f>
        <v>0</v>
      </c>
      <c r="BC144" s="31"/>
    </row>
    <row r="145" spans="1:55" s="153" customFormat="1" ht="322.5" customHeight="1">
      <c r="A145" s="72"/>
      <c r="B145" s="220" t="s">
        <v>798</v>
      </c>
      <c r="D145" s="211">
        <v>90</v>
      </c>
      <c r="E145" s="222" t="s">
        <v>172</v>
      </c>
      <c r="F145" s="154" t="s">
        <v>63</v>
      </c>
      <c r="G145" s="155"/>
      <c r="H145" s="156"/>
      <c r="I145" s="157" t="s">
        <v>39</v>
      </c>
      <c r="J145" s="158">
        <f aca="true" t="shared" si="20" ref="J145:J154">IF(I145="Less(-)",-1,1)</f>
        <v>1</v>
      </c>
      <c r="K145" s="159" t="s">
        <v>46</v>
      </c>
      <c r="L145" s="159" t="s">
        <v>7</v>
      </c>
      <c r="M145" s="280"/>
      <c r="N145" s="160"/>
      <c r="O145" s="160"/>
      <c r="P145" s="161"/>
      <c r="Q145" s="160"/>
      <c r="R145" s="160"/>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286">
        <f aca="true" t="shared" si="21" ref="BA145:BA154">total_amount_ba($B$2,$D$2,D145,F145,J145,K145,M145)</f>
        <v>0</v>
      </c>
      <c r="BB145" s="78">
        <f aca="true" t="shared" si="22" ref="BB145:BB154">BA145+SUM(N145:AZ145)</f>
        <v>0</v>
      </c>
      <c r="BC145" s="31" t="str">
        <f aca="true" t="shared" si="23" ref="BC145:BC154">SpellNumber(L145,BB145)</f>
        <v>INR Zero Only</v>
      </c>
    </row>
    <row r="146" spans="1:55" s="153" customFormat="1" ht="15">
      <c r="A146" s="72">
        <v>1.74</v>
      </c>
      <c r="B146" s="220" t="s">
        <v>753</v>
      </c>
      <c r="D146" s="211"/>
      <c r="E146" s="222"/>
      <c r="F146" s="154" t="s">
        <v>63</v>
      </c>
      <c r="G146" s="155"/>
      <c r="H146" s="156"/>
      <c r="I146" s="157" t="s">
        <v>39</v>
      </c>
      <c r="J146" s="158">
        <f t="shared" si="20"/>
        <v>1</v>
      </c>
      <c r="K146" s="159" t="s">
        <v>46</v>
      </c>
      <c r="L146" s="159" t="s">
        <v>7</v>
      </c>
      <c r="M146" s="279"/>
      <c r="N146" s="160"/>
      <c r="O146" s="160"/>
      <c r="P146" s="161"/>
      <c r="Q146" s="160"/>
      <c r="R146" s="160"/>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286"/>
      <c r="BB146" s="78">
        <f t="shared" si="22"/>
        <v>0</v>
      </c>
      <c r="BC146" s="31"/>
    </row>
    <row r="147" spans="1:55" s="153" customFormat="1" ht="324" customHeight="1">
      <c r="A147" s="72"/>
      <c r="B147" s="220" t="s">
        <v>802</v>
      </c>
      <c r="D147" s="211">
        <v>35</v>
      </c>
      <c r="E147" s="222" t="s">
        <v>172</v>
      </c>
      <c r="F147" s="154" t="s">
        <v>63</v>
      </c>
      <c r="G147" s="155"/>
      <c r="H147" s="156"/>
      <c r="I147" s="157" t="s">
        <v>39</v>
      </c>
      <c r="J147" s="158">
        <f t="shared" si="20"/>
        <v>1</v>
      </c>
      <c r="K147" s="159" t="s">
        <v>46</v>
      </c>
      <c r="L147" s="159" t="s">
        <v>7</v>
      </c>
      <c r="M147" s="280"/>
      <c r="N147" s="160"/>
      <c r="O147" s="160"/>
      <c r="P147" s="161"/>
      <c r="Q147" s="160"/>
      <c r="R147" s="160"/>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286">
        <f t="shared" si="21"/>
        <v>0</v>
      </c>
      <c r="BB147" s="78">
        <f t="shared" si="22"/>
        <v>0</v>
      </c>
      <c r="BC147" s="31" t="str">
        <f t="shared" si="23"/>
        <v>INR Zero Only</v>
      </c>
    </row>
    <row r="148" spans="1:55" s="153" customFormat="1" ht="42.75">
      <c r="A148" s="72">
        <v>1.75</v>
      </c>
      <c r="B148" s="220" t="s">
        <v>800</v>
      </c>
      <c r="D148" s="211">
        <v>160</v>
      </c>
      <c r="E148" s="222" t="s">
        <v>172</v>
      </c>
      <c r="F148" s="154" t="s">
        <v>63</v>
      </c>
      <c r="G148" s="155"/>
      <c r="H148" s="156"/>
      <c r="I148" s="157" t="s">
        <v>39</v>
      </c>
      <c r="J148" s="158">
        <f t="shared" si="20"/>
        <v>1</v>
      </c>
      <c r="K148" s="159" t="s">
        <v>46</v>
      </c>
      <c r="L148" s="159" t="s">
        <v>7</v>
      </c>
      <c r="M148" s="280"/>
      <c r="N148" s="160"/>
      <c r="O148" s="160"/>
      <c r="P148" s="161"/>
      <c r="Q148" s="160"/>
      <c r="R148" s="160"/>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286">
        <f t="shared" si="21"/>
        <v>0</v>
      </c>
      <c r="BB148" s="78">
        <f t="shared" si="22"/>
        <v>0</v>
      </c>
      <c r="BC148" s="31" t="str">
        <f t="shared" si="23"/>
        <v>INR Zero Only</v>
      </c>
    </row>
    <row r="149" spans="1:55" s="153" customFormat="1" ht="42.75">
      <c r="A149" s="72">
        <v>1.76</v>
      </c>
      <c r="B149" s="220" t="s">
        <v>801</v>
      </c>
      <c r="D149" s="211">
        <v>175</v>
      </c>
      <c r="E149" s="222" t="s">
        <v>172</v>
      </c>
      <c r="F149" s="154" t="s">
        <v>63</v>
      </c>
      <c r="G149" s="155"/>
      <c r="H149" s="156"/>
      <c r="I149" s="157" t="s">
        <v>39</v>
      </c>
      <c r="J149" s="158">
        <f t="shared" si="20"/>
        <v>1</v>
      </c>
      <c r="K149" s="159" t="s">
        <v>46</v>
      </c>
      <c r="L149" s="159" t="s">
        <v>7</v>
      </c>
      <c r="M149" s="280"/>
      <c r="N149" s="160"/>
      <c r="O149" s="160"/>
      <c r="P149" s="161"/>
      <c r="Q149" s="160"/>
      <c r="R149" s="160"/>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286">
        <f t="shared" si="21"/>
        <v>0</v>
      </c>
      <c r="BB149" s="78">
        <f t="shared" si="22"/>
        <v>0</v>
      </c>
      <c r="BC149" s="31" t="str">
        <f t="shared" si="23"/>
        <v>INR Zero Only</v>
      </c>
    </row>
    <row r="150" spans="1:55" s="153" customFormat="1" ht="15">
      <c r="A150" s="72">
        <v>1.77</v>
      </c>
      <c r="B150" s="220" t="s">
        <v>754</v>
      </c>
      <c r="D150" s="223"/>
      <c r="E150" s="222"/>
      <c r="F150" s="154" t="s">
        <v>63</v>
      </c>
      <c r="G150" s="155"/>
      <c r="H150" s="156"/>
      <c r="I150" s="157" t="s">
        <v>39</v>
      </c>
      <c r="J150" s="158">
        <f t="shared" si="20"/>
        <v>1</v>
      </c>
      <c r="K150" s="159" t="s">
        <v>46</v>
      </c>
      <c r="L150" s="159" t="s">
        <v>7</v>
      </c>
      <c r="M150" s="279"/>
      <c r="N150" s="160"/>
      <c r="O150" s="160"/>
      <c r="P150" s="161"/>
      <c r="Q150" s="160"/>
      <c r="R150" s="160"/>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286"/>
      <c r="BB150" s="78">
        <f t="shared" si="22"/>
        <v>0</v>
      </c>
      <c r="BC150" s="31"/>
    </row>
    <row r="151" spans="1:55" s="153" customFormat="1" ht="99.75">
      <c r="A151" s="72"/>
      <c r="B151" s="220" t="s">
        <v>755</v>
      </c>
      <c r="D151" s="223">
        <v>150</v>
      </c>
      <c r="E151" s="222" t="s">
        <v>200</v>
      </c>
      <c r="F151" s="154" t="s">
        <v>63</v>
      </c>
      <c r="G151" s="155"/>
      <c r="H151" s="156"/>
      <c r="I151" s="157" t="s">
        <v>39</v>
      </c>
      <c r="J151" s="158">
        <f t="shared" si="20"/>
        <v>1</v>
      </c>
      <c r="K151" s="159" t="s">
        <v>46</v>
      </c>
      <c r="L151" s="159" t="s">
        <v>7</v>
      </c>
      <c r="M151" s="280"/>
      <c r="N151" s="160"/>
      <c r="O151" s="160"/>
      <c r="P151" s="161"/>
      <c r="Q151" s="160"/>
      <c r="R151" s="160"/>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286">
        <f t="shared" si="21"/>
        <v>0</v>
      </c>
      <c r="BB151" s="78">
        <f t="shared" si="22"/>
        <v>0</v>
      </c>
      <c r="BC151" s="31" t="str">
        <f t="shared" si="23"/>
        <v>INR Zero Only</v>
      </c>
    </row>
    <row r="152" spans="1:55" s="153" customFormat="1" ht="128.25">
      <c r="A152" s="72">
        <v>1.78</v>
      </c>
      <c r="B152" s="221" t="s">
        <v>756</v>
      </c>
      <c r="D152" s="224">
        <v>1</v>
      </c>
      <c r="E152" s="225" t="s">
        <v>79</v>
      </c>
      <c r="F152" s="154" t="s">
        <v>63</v>
      </c>
      <c r="G152" s="155"/>
      <c r="H152" s="156"/>
      <c r="I152" s="157" t="s">
        <v>39</v>
      </c>
      <c r="J152" s="158">
        <f t="shared" si="20"/>
        <v>1</v>
      </c>
      <c r="K152" s="159" t="s">
        <v>46</v>
      </c>
      <c r="L152" s="159" t="s">
        <v>7</v>
      </c>
      <c r="M152" s="280"/>
      <c r="N152" s="160"/>
      <c r="O152" s="160"/>
      <c r="P152" s="161"/>
      <c r="Q152" s="160"/>
      <c r="R152" s="160"/>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286">
        <f t="shared" si="21"/>
        <v>0</v>
      </c>
      <c r="BB152" s="78">
        <f t="shared" si="22"/>
        <v>0</v>
      </c>
      <c r="BC152" s="31" t="str">
        <f t="shared" si="23"/>
        <v>INR Zero Only</v>
      </c>
    </row>
    <row r="153" spans="1:55" s="153" customFormat="1" ht="42.75">
      <c r="A153" s="72">
        <v>1.79</v>
      </c>
      <c r="B153" s="221" t="s">
        <v>757</v>
      </c>
      <c r="D153" s="226"/>
      <c r="E153" s="225"/>
      <c r="F153" s="154" t="s">
        <v>63</v>
      </c>
      <c r="G153" s="155"/>
      <c r="H153" s="156"/>
      <c r="I153" s="157" t="s">
        <v>39</v>
      </c>
      <c r="J153" s="158">
        <f t="shared" si="20"/>
        <v>1</v>
      </c>
      <c r="K153" s="159" t="s">
        <v>46</v>
      </c>
      <c r="L153" s="159" t="s">
        <v>7</v>
      </c>
      <c r="M153" s="279"/>
      <c r="N153" s="160"/>
      <c r="O153" s="160"/>
      <c r="P153" s="161"/>
      <c r="Q153" s="160"/>
      <c r="R153" s="160"/>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286"/>
      <c r="BB153" s="78">
        <f t="shared" si="22"/>
        <v>0</v>
      </c>
      <c r="BC153" s="31"/>
    </row>
    <row r="154" spans="1:55" s="153" customFormat="1" ht="28.5">
      <c r="A154" s="72"/>
      <c r="B154" s="221" t="s">
        <v>758</v>
      </c>
      <c r="D154" s="227">
        <v>500</v>
      </c>
      <c r="E154" s="225" t="s">
        <v>759</v>
      </c>
      <c r="F154" s="154" t="s">
        <v>63</v>
      </c>
      <c r="G154" s="155"/>
      <c r="H154" s="156"/>
      <c r="I154" s="157" t="s">
        <v>39</v>
      </c>
      <c r="J154" s="158">
        <f t="shared" si="20"/>
        <v>1</v>
      </c>
      <c r="K154" s="159" t="s">
        <v>46</v>
      </c>
      <c r="L154" s="159" t="s">
        <v>7</v>
      </c>
      <c r="M154" s="280"/>
      <c r="N154" s="160"/>
      <c r="O154" s="160"/>
      <c r="P154" s="161"/>
      <c r="Q154" s="160"/>
      <c r="R154" s="160"/>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286">
        <f t="shared" si="21"/>
        <v>0</v>
      </c>
      <c r="BB154" s="78">
        <f t="shared" si="22"/>
        <v>0</v>
      </c>
      <c r="BC154" s="31" t="str">
        <f t="shared" si="23"/>
        <v>INR Zero Only</v>
      </c>
    </row>
    <row r="155" spans="1:243" s="32" customFormat="1" ht="15">
      <c r="A155" s="72"/>
      <c r="B155" s="73" t="s">
        <v>132</v>
      </c>
      <c r="C155" s="21"/>
      <c r="D155" s="69"/>
      <c r="E155" s="70"/>
      <c r="F155" s="70" t="s">
        <v>63</v>
      </c>
      <c r="G155" s="34"/>
      <c r="H155" s="24"/>
      <c r="I155" s="22" t="s">
        <v>39</v>
      </c>
      <c r="J155" s="25">
        <f>IF(I155="Less(-)",-1,1)</f>
        <v>1</v>
      </c>
      <c r="K155" s="26" t="s">
        <v>46</v>
      </c>
      <c r="L155" s="26" t="s">
        <v>7</v>
      </c>
      <c r="M155" s="279"/>
      <c r="N155" s="60"/>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286"/>
      <c r="BB155" s="78"/>
      <c r="BC155" s="31"/>
      <c r="IE155" s="33"/>
      <c r="IF155" s="33"/>
      <c r="IG155" s="33"/>
      <c r="IH155" s="33"/>
      <c r="II155" s="33"/>
    </row>
    <row r="156" spans="1:55" s="153" customFormat="1" ht="71.25">
      <c r="A156" s="72">
        <v>1.8</v>
      </c>
      <c r="B156" s="165" t="s">
        <v>133</v>
      </c>
      <c r="D156" s="173">
        <v>4</v>
      </c>
      <c r="E156" s="173" t="s">
        <v>127</v>
      </c>
      <c r="F156" s="154" t="s">
        <v>63</v>
      </c>
      <c r="G156" s="155"/>
      <c r="H156" s="156"/>
      <c r="I156" s="157" t="s">
        <v>39</v>
      </c>
      <c r="J156" s="158">
        <f>IF(I156="Less(-)",-1,1)</f>
        <v>1</v>
      </c>
      <c r="K156" s="159" t="s">
        <v>46</v>
      </c>
      <c r="L156" s="159" t="s">
        <v>7</v>
      </c>
      <c r="M156" s="280"/>
      <c r="N156" s="160"/>
      <c r="O156" s="160"/>
      <c r="P156" s="161"/>
      <c r="Q156" s="160"/>
      <c r="R156" s="160"/>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286">
        <f>total_amount_ba($B$2,$D$2,D156,F156,J156,K156,M156)</f>
        <v>0</v>
      </c>
      <c r="BB156" s="78">
        <f>BA156+SUM(N156:AZ156)</f>
        <v>0</v>
      </c>
      <c r="BC156" s="31" t="str">
        <f>SpellNumber(L156,BB156)</f>
        <v>INR Zero Only</v>
      </c>
    </row>
    <row r="157" spans="1:55" s="153" customFormat="1" ht="99.75">
      <c r="A157" s="72">
        <v>1.81</v>
      </c>
      <c r="B157" s="228" t="s">
        <v>760</v>
      </c>
      <c r="D157" s="230">
        <v>215</v>
      </c>
      <c r="E157" s="231" t="s">
        <v>766</v>
      </c>
      <c r="F157" s="154" t="s">
        <v>63</v>
      </c>
      <c r="G157" s="155"/>
      <c r="H157" s="156"/>
      <c r="I157" s="157" t="s">
        <v>39</v>
      </c>
      <c r="J157" s="158">
        <f aca="true" t="shared" si="24" ref="J157:J165">IF(I157="Less(-)",-1,1)</f>
        <v>1</v>
      </c>
      <c r="K157" s="159" t="s">
        <v>46</v>
      </c>
      <c r="L157" s="159" t="s">
        <v>7</v>
      </c>
      <c r="M157" s="280"/>
      <c r="N157" s="160"/>
      <c r="O157" s="160"/>
      <c r="P157" s="161"/>
      <c r="Q157" s="160"/>
      <c r="R157" s="160"/>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286">
        <f aca="true" t="shared" si="25" ref="BA157:BA165">total_amount_ba($B$2,$D$2,D157,F157,J157,K157,M157)</f>
        <v>0</v>
      </c>
      <c r="BB157" s="78">
        <f aca="true" t="shared" si="26" ref="BB157:BB165">BA157+SUM(N157:AZ157)</f>
        <v>0</v>
      </c>
      <c r="BC157" s="31" t="str">
        <f aca="true" t="shared" si="27" ref="BC157:BC165">SpellNumber(L157,BB157)</f>
        <v>INR Zero Only</v>
      </c>
    </row>
    <row r="158" spans="1:55" s="153" customFormat="1" ht="114">
      <c r="A158" s="72">
        <v>1.82</v>
      </c>
      <c r="B158" s="229" t="s">
        <v>761</v>
      </c>
      <c r="D158" s="186">
        <v>415.65</v>
      </c>
      <c r="E158" s="171" t="s">
        <v>76</v>
      </c>
      <c r="F158" s="154" t="s">
        <v>63</v>
      </c>
      <c r="G158" s="155"/>
      <c r="H158" s="156"/>
      <c r="I158" s="157" t="s">
        <v>39</v>
      </c>
      <c r="J158" s="158">
        <f t="shared" si="24"/>
        <v>1</v>
      </c>
      <c r="K158" s="159" t="s">
        <v>46</v>
      </c>
      <c r="L158" s="159" t="s">
        <v>7</v>
      </c>
      <c r="M158" s="280"/>
      <c r="N158" s="160"/>
      <c r="O158" s="160"/>
      <c r="P158" s="161"/>
      <c r="Q158" s="160"/>
      <c r="R158" s="160"/>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286">
        <f t="shared" si="25"/>
        <v>0</v>
      </c>
      <c r="BB158" s="78">
        <f t="shared" si="26"/>
        <v>0</v>
      </c>
      <c r="BC158" s="31" t="str">
        <f t="shared" si="27"/>
        <v>INR Zero Only</v>
      </c>
    </row>
    <row r="159" spans="1:55" s="153" customFormat="1" ht="99.75">
      <c r="A159" s="72">
        <v>1.83</v>
      </c>
      <c r="B159" s="229" t="s">
        <v>134</v>
      </c>
      <c r="D159" s="170">
        <v>650</v>
      </c>
      <c r="E159" s="173" t="s">
        <v>135</v>
      </c>
      <c r="F159" s="154" t="s">
        <v>63</v>
      </c>
      <c r="G159" s="155"/>
      <c r="H159" s="156"/>
      <c r="I159" s="157" t="s">
        <v>39</v>
      </c>
      <c r="J159" s="158">
        <f t="shared" si="24"/>
        <v>1</v>
      </c>
      <c r="K159" s="159" t="s">
        <v>46</v>
      </c>
      <c r="L159" s="159" t="s">
        <v>7</v>
      </c>
      <c r="M159" s="280"/>
      <c r="N159" s="160"/>
      <c r="O159" s="160"/>
      <c r="P159" s="161"/>
      <c r="Q159" s="160"/>
      <c r="R159" s="160"/>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286">
        <f t="shared" si="25"/>
        <v>0</v>
      </c>
      <c r="BB159" s="78">
        <f t="shared" si="26"/>
        <v>0</v>
      </c>
      <c r="BC159" s="31" t="str">
        <f t="shared" si="27"/>
        <v>INR Zero Only</v>
      </c>
    </row>
    <row r="160" spans="1:55" s="153" customFormat="1" ht="42.75">
      <c r="A160" s="72">
        <v>1.84</v>
      </c>
      <c r="B160" s="229" t="s">
        <v>762</v>
      </c>
      <c r="D160" s="170"/>
      <c r="E160" s="173"/>
      <c r="F160" s="154" t="s">
        <v>63</v>
      </c>
      <c r="G160" s="155"/>
      <c r="H160" s="156"/>
      <c r="I160" s="157" t="s">
        <v>39</v>
      </c>
      <c r="J160" s="158">
        <f t="shared" si="24"/>
        <v>1</v>
      </c>
      <c r="K160" s="159" t="s">
        <v>46</v>
      </c>
      <c r="L160" s="159" t="s">
        <v>7</v>
      </c>
      <c r="M160" s="279"/>
      <c r="N160" s="160"/>
      <c r="O160" s="160"/>
      <c r="P160" s="161"/>
      <c r="Q160" s="160"/>
      <c r="R160" s="160"/>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286"/>
      <c r="BB160" s="78">
        <f t="shared" si="26"/>
        <v>0</v>
      </c>
      <c r="BC160" s="31"/>
    </row>
    <row r="161" spans="1:55" s="153" customFormat="1" ht="42.75">
      <c r="A161" s="72"/>
      <c r="B161" s="229" t="s">
        <v>763</v>
      </c>
      <c r="D161" s="170"/>
      <c r="E161" s="173"/>
      <c r="F161" s="154" t="s">
        <v>63</v>
      </c>
      <c r="G161" s="155"/>
      <c r="H161" s="156"/>
      <c r="I161" s="157" t="s">
        <v>39</v>
      </c>
      <c r="J161" s="158">
        <f t="shared" si="24"/>
        <v>1</v>
      </c>
      <c r="K161" s="159" t="s">
        <v>46</v>
      </c>
      <c r="L161" s="159" t="s">
        <v>7</v>
      </c>
      <c r="M161" s="279"/>
      <c r="N161" s="160"/>
      <c r="O161" s="160"/>
      <c r="P161" s="161"/>
      <c r="Q161" s="160"/>
      <c r="R161" s="160"/>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286"/>
      <c r="BB161" s="78">
        <f t="shared" si="26"/>
        <v>0</v>
      </c>
      <c r="BC161" s="31"/>
    </row>
    <row r="162" spans="1:55" s="153" customFormat="1" ht="114">
      <c r="A162" s="72"/>
      <c r="B162" s="229" t="s">
        <v>764</v>
      </c>
      <c r="D162" s="170"/>
      <c r="E162" s="173"/>
      <c r="F162" s="154" t="s">
        <v>63</v>
      </c>
      <c r="G162" s="155"/>
      <c r="H162" s="156"/>
      <c r="I162" s="157" t="s">
        <v>39</v>
      </c>
      <c r="J162" s="158">
        <f t="shared" si="24"/>
        <v>1</v>
      </c>
      <c r="K162" s="159" t="s">
        <v>46</v>
      </c>
      <c r="L162" s="159" t="s">
        <v>7</v>
      </c>
      <c r="M162" s="279"/>
      <c r="N162" s="160"/>
      <c r="O162" s="160"/>
      <c r="P162" s="161"/>
      <c r="Q162" s="160"/>
      <c r="R162" s="160"/>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286"/>
      <c r="BB162" s="78">
        <f t="shared" si="26"/>
        <v>0</v>
      </c>
      <c r="BC162" s="31"/>
    </row>
    <row r="163" spans="1:55" s="153" customFormat="1" ht="224.25" customHeight="1">
      <c r="A163" s="72"/>
      <c r="B163" s="229" t="s">
        <v>136</v>
      </c>
      <c r="D163" s="170"/>
      <c r="E163" s="173"/>
      <c r="F163" s="154" t="s">
        <v>63</v>
      </c>
      <c r="G163" s="155"/>
      <c r="H163" s="156"/>
      <c r="I163" s="157" t="s">
        <v>39</v>
      </c>
      <c r="J163" s="158">
        <f t="shared" si="24"/>
        <v>1</v>
      </c>
      <c r="K163" s="159" t="s">
        <v>46</v>
      </c>
      <c r="L163" s="159" t="s">
        <v>7</v>
      </c>
      <c r="M163" s="279"/>
      <c r="N163" s="160"/>
      <c r="O163" s="160"/>
      <c r="P163" s="161"/>
      <c r="Q163" s="160"/>
      <c r="R163" s="160"/>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286"/>
      <c r="BB163" s="78">
        <f t="shared" si="26"/>
        <v>0</v>
      </c>
      <c r="BC163" s="31"/>
    </row>
    <row r="164" spans="1:55" s="153" customFormat="1" ht="28.5">
      <c r="A164" s="72"/>
      <c r="B164" s="168" t="s">
        <v>765</v>
      </c>
      <c r="D164" s="170">
        <v>275</v>
      </c>
      <c r="E164" s="173" t="s">
        <v>76</v>
      </c>
      <c r="F164" s="154" t="s">
        <v>63</v>
      </c>
      <c r="G164" s="155"/>
      <c r="H164" s="156"/>
      <c r="I164" s="157" t="s">
        <v>39</v>
      </c>
      <c r="J164" s="158">
        <f t="shared" si="24"/>
        <v>1</v>
      </c>
      <c r="K164" s="159" t="s">
        <v>46</v>
      </c>
      <c r="L164" s="159" t="s">
        <v>7</v>
      </c>
      <c r="M164" s="280"/>
      <c r="N164" s="160"/>
      <c r="O164" s="160"/>
      <c r="P164" s="161"/>
      <c r="Q164" s="160"/>
      <c r="R164" s="160"/>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286">
        <f t="shared" si="25"/>
        <v>0</v>
      </c>
      <c r="BB164" s="78">
        <f t="shared" si="26"/>
        <v>0</v>
      </c>
      <c r="BC164" s="31" t="str">
        <f t="shared" si="27"/>
        <v>INR Zero Only</v>
      </c>
    </row>
    <row r="165" spans="1:55" s="153" customFormat="1" ht="28.5">
      <c r="A165" s="72">
        <v>1.85</v>
      </c>
      <c r="B165" s="168" t="s">
        <v>137</v>
      </c>
      <c r="D165" s="170">
        <v>125</v>
      </c>
      <c r="E165" s="173" t="s">
        <v>76</v>
      </c>
      <c r="F165" s="154" t="s">
        <v>63</v>
      </c>
      <c r="G165" s="155"/>
      <c r="H165" s="156"/>
      <c r="I165" s="157" t="s">
        <v>39</v>
      </c>
      <c r="J165" s="158">
        <f t="shared" si="24"/>
        <v>1</v>
      </c>
      <c r="K165" s="159" t="s">
        <v>46</v>
      </c>
      <c r="L165" s="159" t="s">
        <v>7</v>
      </c>
      <c r="M165" s="280"/>
      <c r="N165" s="160"/>
      <c r="O165" s="160"/>
      <c r="P165" s="161"/>
      <c r="Q165" s="160"/>
      <c r="R165" s="160"/>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286">
        <f t="shared" si="25"/>
        <v>0</v>
      </c>
      <c r="BB165" s="78">
        <f t="shared" si="26"/>
        <v>0</v>
      </c>
      <c r="BC165" s="31" t="str">
        <f t="shared" si="27"/>
        <v>INR Zero Only</v>
      </c>
    </row>
    <row r="166" spans="1:55" s="153" customFormat="1" ht="99.75" customHeight="1">
      <c r="A166" s="72">
        <v>1.86</v>
      </c>
      <c r="B166" s="168" t="s">
        <v>803</v>
      </c>
      <c r="D166" s="212">
        <v>140</v>
      </c>
      <c r="E166" s="173" t="s">
        <v>76</v>
      </c>
      <c r="F166" s="154" t="s">
        <v>63</v>
      </c>
      <c r="G166" s="155"/>
      <c r="H166" s="156"/>
      <c r="I166" s="157" t="s">
        <v>39</v>
      </c>
      <c r="J166" s="158">
        <f>IF(I166="Less(-)",-1,1)</f>
        <v>1</v>
      </c>
      <c r="K166" s="159" t="s">
        <v>46</v>
      </c>
      <c r="L166" s="159" t="s">
        <v>7</v>
      </c>
      <c r="M166" s="280"/>
      <c r="N166" s="160"/>
      <c r="O166" s="160"/>
      <c r="P166" s="161"/>
      <c r="Q166" s="160"/>
      <c r="R166" s="160"/>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286">
        <f>total_amount_ba($B$2,$D$2,D166,F166,J166,K166,M166)</f>
        <v>0</v>
      </c>
      <c r="BB166" s="78">
        <f>BA166+SUM(N166:AZ166)</f>
        <v>0</v>
      </c>
      <c r="BC166" s="31" t="str">
        <f>SpellNumber(L166,BB166)</f>
        <v>INR Zero Only</v>
      </c>
    </row>
    <row r="167" spans="1:55" s="153" customFormat="1" ht="36" customHeight="1">
      <c r="A167" s="72">
        <v>1.87</v>
      </c>
      <c r="B167" s="168" t="s">
        <v>804</v>
      </c>
      <c r="D167" s="212">
        <v>46</v>
      </c>
      <c r="E167" s="173" t="s">
        <v>76</v>
      </c>
      <c r="F167" s="154" t="s">
        <v>63</v>
      </c>
      <c r="G167" s="155"/>
      <c r="H167" s="156"/>
      <c r="I167" s="157" t="s">
        <v>39</v>
      </c>
      <c r="J167" s="158">
        <f>IF(I167="Less(-)",-1,1)</f>
        <v>1</v>
      </c>
      <c r="K167" s="159" t="s">
        <v>46</v>
      </c>
      <c r="L167" s="159" t="s">
        <v>7</v>
      </c>
      <c r="M167" s="280"/>
      <c r="N167" s="160"/>
      <c r="O167" s="160"/>
      <c r="P167" s="161"/>
      <c r="Q167" s="160"/>
      <c r="R167" s="160"/>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286">
        <f>total_amount_ba($B$2,$D$2,D167,F167,J167,K167,M167)</f>
        <v>0</v>
      </c>
      <c r="BB167" s="78">
        <f>BA167+SUM(N167:AZ167)</f>
        <v>0</v>
      </c>
      <c r="BC167" s="31" t="str">
        <f>SpellNumber(L167,BB167)</f>
        <v>INR Zero Only</v>
      </c>
    </row>
    <row r="168" spans="1:243" s="32" customFormat="1" ht="15">
      <c r="A168" s="72"/>
      <c r="B168" s="73" t="s">
        <v>138</v>
      </c>
      <c r="C168" s="21"/>
      <c r="D168" s="69"/>
      <c r="E168" s="70"/>
      <c r="F168" s="70" t="s">
        <v>63</v>
      </c>
      <c r="G168" s="34"/>
      <c r="H168" s="24"/>
      <c r="I168" s="22" t="s">
        <v>39</v>
      </c>
      <c r="J168" s="25">
        <f>IF(I168="Less(-)",-1,1)</f>
        <v>1</v>
      </c>
      <c r="K168" s="26" t="s">
        <v>46</v>
      </c>
      <c r="L168" s="26" t="s">
        <v>7</v>
      </c>
      <c r="M168" s="279"/>
      <c r="N168" s="60"/>
      <c r="O168" s="60"/>
      <c r="P168" s="105"/>
      <c r="Q168" s="60"/>
      <c r="R168" s="60"/>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286"/>
      <c r="BB168" s="78"/>
      <c r="BC168" s="31"/>
      <c r="IE168" s="33"/>
      <c r="IF168" s="33"/>
      <c r="IG168" s="33"/>
      <c r="IH168" s="33"/>
      <c r="II168" s="33"/>
    </row>
    <row r="169" spans="1:55" s="153" customFormat="1" ht="85.5">
      <c r="A169" s="72">
        <v>1.88</v>
      </c>
      <c r="B169" s="182" t="s">
        <v>767</v>
      </c>
      <c r="D169" s="189">
        <v>43</v>
      </c>
      <c r="E169" s="193" t="s">
        <v>64</v>
      </c>
      <c r="F169" s="154" t="s">
        <v>63</v>
      </c>
      <c r="G169" s="155"/>
      <c r="H169" s="156"/>
      <c r="I169" s="157" t="s">
        <v>39</v>
      </c>
      <c r="J169" s="158">
        <f>IF(I169="Less(-)",-1,1)</f>
        <v>1</v>
      </c>
      <c r="K169" s="159" t="s">
        <v>46</v>
      </c>
      <c r="L169" s="159" t="s">
        <v>7</v>
      </c>
      <c r="M169" s="280"/>
      <c r="N169" s="160"/>
      <c r="O169" s="160"/>
      <c r="P169" s="161"/>
      <c r="Q169" s="160"/>
      <c r="R169" s="160"/>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286">
        <f>total_amount_ba($B$2,$D$2,D169,F169,J169,K169,M169)</f>
        <v>0</v>
      </c>
      <c r="BB169" s="78">
        <f>BA169+SUM(N169:AZ169)</f>
        <v>0</v>
      </c>
      <c r="BC169" s="31" t="str">
        <f>SpellNumber(L169,BB169)</f>
        <v>INR Zero Only</v>
      </c>
    </row>
    <row r="170" spans="1:55" s="153" customFormat="1" ht="28.5">
      <c r="A170" s="72">
        <v>1.89</v>
      </c>
      <c r="B170" s="182" t="s">
        <v>768</v>
      </c>
      <c r="D170" s="189">
        <v>1</v>
      </c>
      <c r="E170" s="193" t="s">
        <v>64</v>
      </c>
      <c r="F170" s="154" t="s">
        <v>63</v>
      </c>
      <c r="G170" s="155"/>
      <c r="H170" s="156"/>
      <c r="I170" s="157" t="s">
        <v>39</v>
      </c>
      <c r="J170" s="158">
        <f aca="true" t="shared" si="28" ref="J170:J182">IF(I170="Less(-)",-1,1)</f>
        <v>1</v>
      </c>
      <c r="K170" s="159" t="s">
        <v>46</v>
      </c>
      <c r="L170" s="159" t="s">
        <v>7</v>
      </c>
      <c r="M170" s="280"/>
      <c r="N170" s="160"/>
      <c r="O170" s="160"/>
      <c r="P170" s="161"/>
      <c r="Q170" s="160"/>
      <c r="R170" s="160"/>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286">
        <f aca="true" t="shared" si="29" ref="BA170:BA182">total_amount_ba($B$2,$D$2,D170,F170,J170,K170,M170)</f>
        <v>0</v>
      </c>
      <c r="BB170" s="78">
        <f aca="true" t="shared" si="30" ref="BB170:BB182">BA170+SUM(N170:AZ170)</f>
        <v>0</v>
      </c>
      <c r="BC170" s="31" t="str">
        <f aca="true" t="shared" si="31" ref="BC170:BC182">SpellNumber(L170,BB170)</f>
        <v>INR Zero Only</v>
      </c>
    </row>
    <row r="171" spans="1:55" s="153" customFormat="1" ht="28.5">
      <c r="A171" s="72">
        <v>1.9</v>
      </c>
      <c r="B171" s="182" t="s">
        <v>769</v>
      </c>
      <c r="D171" s="189">
        <v>1</v>
      </c>
      <c r="E171" s="193" t="s">
        <v>64</v>
      </c>
      <c r="F171" s="154" t="s">
        <v>63</v>
      </c>
      <c r="G171" s="155"/>
      <c r="H171" s="156"/>
      <c r="I171" s="157" t="s">
        <v>39</v>
      </c>
      <c r="J171" s="158">
        <f t="shared" si="28"/>
        <v>1</v>
      </c>
      <c r="K171" s="159" t="s">
        <v>46</v>
      </c>
      <c r="L171" s="159" t="s">
        <v>7</v>
      </c>
      <c r="M171" s="280"/>
      <c r="N171" s="160"/>
      <c r="O171" s="160"/>
      <c r="P171" s="161"/>
      <c r="Q171" s="160"/>
      <c r="R171" s="160"/>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286">
        <f t="shared" si="29"/>
        <v>0</v>
      </c>
      <c r="BB171" s="78">
        <f t="shared" si="30"/>
        <v>0</v>
      </c>
      <c r="BC171" s="31" t="str">
        <f t="shared" si="31"/>
        <v>INR Zero Only</v>
      </c>
    </row>
    <row r="172" spans="1:55" s="153" customFormat="1" ht="42.75">
      <c r="A172" s="72">
        <v>1.91</v>
      </c>
      <c r="B172" s="182" t="s">
        <v>770</v>
      </c>
      <c r="D172" s="189">
        <v>1</v>
      </c>
      <c r="E172" s="193" t="s">
        <v>64</v>
      </c>
      <c r="F172" s="154" t="s">
        <v>63</v>
      </c>
      <c r="G172" s="155"/>
      <c r="H172" s="156"/>
      <c r="I172" s="157" t="s">
        <v>39</v>
      </c>
      <c r="J172" s="158">
        <f t="shared" si="28"/>
        <v>1</v>
      </c>
      <c r="K172" s="159" t="s">
        <v>46</v>
      </c>
      <c r="L172" s="159" t="s">
        <v>7</v>
      </c>
      <c r="M172" s="280"/>
      <c r="N172" s="160"/>
      <c r="O172" s="160"/>
      <c r="P172" s="161"/>
      <c r="Q172" s="160"/>
      <c r="R172" s="160"/>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286">
        <f t="shared" si="29"/>
        <v>0</v>
      </c>
      <c r="BB172" s="78">
        <f t="shared" si="30"/>
        <v>0</v>
      </c>
      <c r="BC172" s="31" t="str">
        <f t="shared" si="31"/>
        <v>INR Zero Only</v>
      </c>
    </row>
    <row r="173" spans="1:55" s="153" customFormat="1" ht="42.75">
      <c r="A173" s="72">
        <v>1.92</v>
      </c>
      <c r="B173" s="182" t="s">
        <v>771</v>
      </c>
      <c r="D173" s="189">
        <v>1</v>
      </c>
      <c r="E173" s="193" t="s">
        <v>64</v>
      </c>
      <c r="F173" s="154" t="s">
        <v>63</v>
      </c>
      <c r="G173" s="155"/>
      <c r="H173" s="156"/>
      <c r="I173" s="157" t="s">
        <v>39</v>
      </c>
      <c r="J173" s="158">
        <f t="shared" si="28"/>
        <v>1</v>
      </c>
      <c r="K173" s="159" t="s">
        <v>46</v>
      </c>
      <c r="L173" s="159" t="s">
        <v>7</v>
      </c>
      <c r="M173" s="280"/>
      <c r="N173" s="160"/>
      <c r="O173" s="160"/>
      <c r="P173" s="161"/>
      <c r="Q173" s="160"/>
      <c r="R173" s="160"/>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286">
        <f t="shared" si="29"/>
        <v>0</v>
      </c>
      <c r="BB173" s="78">
        <f t="shared" si="30"/>
        <v>0</v>
      </c>
      <c r="BC173" s="31" t="str">
        <f t="shared" si="31"/>
        <v>INR Zero Only</v>
      </c>
    </row>
    <row r="174" spans="1:55" s="153" customFormat="1" ht="42.75">
      <c r="A174" s="72">
        <v>1.93</v>
      </c>
      <c r="B174" s="182" t="s">
        <v>772</v>
      </c>
      <c r="D174" s="189">
        <v>3</v>
      </c>
      <c r="E174" s="193" t="s">
        <v>64</v>
      </c>
      <c r="F174" s="154" t="s">
        <v>63</v>
      </c>
      <c r="G174" s="155"/>
      <c r="H174" s="156"/>
      <c r="I174" s="157" t="s">
        <v>39</v>
      </c>
      <c r="J174" s="158">
        <f t="shared" si="28"/>
        <v>1</v>
      </c>
      <c r="K174" s="159" t="s">
        <v>46</v>
      </c>
      <c r="L174" s="159" t="s">
        <v>7</v>
      </c>
      <c r="M174" s="280"/>
      <c r="N174" s="160"/>
      <c r="O174" s="160"/>
      <c r="P174" s="161"/>
      <c r="Q174" s="160"/>
      <c r="R174" s="160"/>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286">
        <f t="shared" si="29"/>
        <v>0</v>
      </c>
      <c r="BB174" s="78">
        <f t="shared" si="30"/>
        <v>0</v>
      </c>
      <c r="BC174" s="31" t="str">
        <f t="shared" si="31"/>
        <v>INR Zero Only</v>
      </c>
    </row>
    <row r="175" spans="1:55" s="153" customFormat="1" ht="28.5">
      <c r="A175" s="72">
        <v>1.94</v>
      </c>
      <c r="B175" s="182" t="s">
        <v>773</v>
      </c>
      <c r="D175" s="189">
        <v>3</v>
      </c>
      <c r="E175" s="193" t="s">
        <v>64</v>
      </c>
      <c r="F175" s="154" t="s">
        <v>63</v>
      </c>
      <c r="G175" s="155"/>
      <c r="H175" s="156"/>
      <c r="I175" s="157" t="s">
        <v>39</v>
      </c>
      <c r="J175" s="158">
        <f t="shared" si="28"/>
        <v>1</v>
      </c>
      <c r="K175" s="159" t="s">
        <v>46</v>
      </c>
      <c r="L175" s="159" t="s">
        <v>7</v>
      </c>
      <c r="M175" s="280"/>
      <c r="N175" s="160"/>
      <c r="O175" s="160"/>
      <c r="P175" s="161"/>
      <c r="Q175" s="160"/>
      <c r="R175" s="160"/>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286">
        <f t="shared" si="29"/>
        <v>0</v>
      </c>
      <c r="BB175" s="78">
        <f t="shared" si="30"/>
        <v>0</v>
      </c>
      <c r="BC175" s="31" t="str">
        <f t="shared" si="31"/>
        <v>INR Zero Only</v>
      </c>
    </row>
    <row r="176" spans="1:55" s="153" customFormat="1" ht="28.5">
      <c r="A176" s="72">
        <v>1.95</v>
      </c>
      <c r="B176" s="182" t="s">
        <v>774</v>
      </c>
      <c r="D176" s="189">
        <v>1</v>
      </c>
      <c r="E176" s="193" t="s">
        <v>64</v>
      </c>
      <c r="F176" s="154" t="s">
        <v>63</v>
      </c>
      <c r="G176" s="155"/>
      <c r="H176" s="156"/>
      <c r="I176" s="157" t="s">
        <v>39</v>
      </c>
      <c r="J176" s="158">
        <f t="shared" si="28"/>
        <v>1</v>
      </c>
      <c r="K176" s="159" t="s">
        <v>46</v>
      </c>
      <c r="L176" s="159" t="s">
        <v>7</v>
      </c>
      <c r="M176" s="280"/>
      <c r="N176" s="160"/>
      <c r="O176" s="160"/>
      <c r="P176" s="161"/>
      <c r="Q176" s="160"/>
      <c r="R176" s="160"/>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286">
        <f t="shared" si="29"/>
        <v>0</v>
      </c>
      <c r="BB176" s="78">
        <f t="shared" si="30"/>
        <v>0</v>
      </c>
      <c r="BC176" s="31" t="str">
        <f t="shared" si="31"/>
        <v>INR Zero Only</v>
      </c>
    </row>
    <row r="177" spans="1:55" s="153" customFormat="1" ht="28.5">
      <c r="A177" s="72">
        <v>1.96</v>
      </c>
      <c r="B177" s="182" t="s">
        <v>775</v>
      </c>
      <c r="D177" s="189">
        <v>1</v>
      </c>
      <c r="E177" s="193" t="s">
        <v>64</v>
      </c>
      <c r="F177" s="154" t="s">
        <v>63</v>
      </c>
      <c r="G177" s="155"/>
      <c r="H177" s="156"/>
      <c r="I177" s="157" t="s">
        <v>39</v>
      </c>
      <c r="J177" s="158">
        <f t="shared" si="28"/>
        <v>1</v>
      </c>
      <c r="K177" s="159" t="s">
        <v>46</v>
      </c>
      <c r="L177" s="159" t="s">
        <v>7</v>
      </c>
      <c r="M177" s="280"/>
      <c r="N177" s="160"/>
      <c r="O177" s="160"/>
      <c r="P177" s="161"/>
      <c r="Q177" s="160"/>
      <c r="R177" s="160"/>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286">
        <f t="shared" si="29"/>
        <v>0</v>
      </c>
      <c r="BB177" s="78">
        <f t="shared" si="30"/>
        <v>0</v>
      </c>
      <c r="BC177" s="31" t="str">
        <f t="shared" si="31"/>
        <v>INR Zero Only</v>
      </c>
    </row>
    <row r="178" spans="1:55" s="153" customFormat="1" ht="42.75">
      <c r="A178" s="72">
        <v>1.97</v>
      </c>
      <c r="B178" s="182" t="s">
        <v>776</v>
      </c>
      <c r="D178" s="189">
        <v>3</v>
      </c>
      <c r="E178" s="193" t="s">
        <v>64</v>
      </c>
      <c r="F178" s="154" t="s">
        <v>63</v>
      </c>
      <c r="G178" s="155"/>
      <c r="H178" s="156"/>
      <c r="I178" s="157" t="s">
        <v>39</v>
      </c>
      <c r="J178" s="158">
        <f t="shared" si="28"/>
        <v>1</v>
      </c>
      <c r="K178" s="159" t="s">
        <v>46</v>
      </c>
      <c r="L178" s="159" t="s">
        <v>7</v>
      </c>
      <c r="M178" s="280"/>
      <c r="N178" s="160"/>
      <c r="O178" s="160"/>
      <c r="P178" s="161"/>
      <c r="Q178" s="160"/>
      <c r="R178" s="160"/>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286">
        <f t="shared" si="29"/>
        <v>0</v>
      </c>
      <c r="BB178" s="78">
        <f t="shared" si="30"/>
        <v>0</v>
      </c>
      <c r="BC178" s="31" t="str">
        <f t="shared" si="31"/>
        <v>INR Zero Only</v>
      </c>
    </row>
    <row r="179" spans="1:55" s="153" customFormat="1" ht="42.75">
      <c r="A179" s="72">
        <v>1.98</v>
      </c>
      <c r="B179" s="182" t="s">
        <v>777</v>
      </c>
      <c r="D179" s="189">
        <v>30</v>
      </c>
      <c r="E179" s="193" t="s">
        <v>64</v>
      </c>
      <c r="F179" s="154" t="s">
        <v>63</v>
      </c>
      <c r="G179" s="155"/>
      <c r="H179" s="156"/>
      <c r="I179" s="157" t="s">
        <v>39</v>
      </c>
      <c r="J179" s="158">
        <f t="shared" si="28"/>
        <v>1</v>
      </c>
      <c r="K179" s="159" t="s">
        <v>46</v>
      </c>
      <c r="L179" s="159" t="s">
        <v>7</v>
      </c>
      <c r="M179" s="280"/>
      <c r="N179" s="160"/>
      <c r="O179" s="160"/>
      <c r="P179" s="161"/>
      <c r="Q179" s="160"/>
      <c r="R179" s="160"/>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286">
        <f t="shared" si="29"/>
        <v>0</v>
      </c>
      <c r="BB179" s="78">
        <f t="shared" si="30"/>
        <v>0</v>
      </c>
      <c r="BC179" s="31" t="str">
        <f t="shared" si="31"/>
        <v>INR Zero Only</v>
      </c>
    </row>
    <row r="180" spans="1:55" s="153" customFormat="1" ht="15">
      <c r="A180" s="72">
        <v>1.99</v>
      </c>
      <c r="B180" s="168" t="s">
        <v>139</v>
      </c>
      <c r="D180" s="189">
        <v>3</v>
      </c>
      <c r="E180" s="193" t="s">
        <v>64</v>
      </c>
      <c r="F180" s="154" t="s">
        <v>63</v>
      </c>
      <c r="G180" s="155"/>
      <c r="H180" s="156"/>
      <c r="I180" s="157" t="s">
        <v>39</v>
      </c>
      <c r="J180" s="158">
        <f t="shared" si="28"/>
        <v>1</v>
      </c>
      <c r="K180" s="159" t="s">
        <v>46</v>
      </c>
      <c r="L180" s="159" t="s">
        <v>7</v>
      </c>
      <c r="M180" s="280"/>
      <c r="N180" s="160"/>
      <c r="O180" s="160"/>
      <c r="P180" s="161"/>
      <c r="Q180" s="160"/>
      <c r="R180" s="160"/>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286">
        <f t="shared" si="29"/>
        <v>0</v>
      </c>
      <c r="BB180" s="78">
        <f t="shared" si="30"/>
        <v>0</v>
      </c>
      <c r="BC180" s="31" t="str">
        <f t="shared" si="31"/>
        <v>INR Zero Only</v>
      </c>
    </row>
    <row r="181" spans="1:55" s="153" customFormat="1" ht="85.5">
      <c r="A181" s="72">
        <v>2</v>
      </c>
      <c r="B181" s="229" t="s">
        <v>140</v>
      </c>
      <c r="D181" s="189">
        <v>4</v>
      </c>
      <c r="E181" s="193" t="s">
        <v>64</v>
      </c>
      <c r="F181" s="154" t="s">
        <v>63</v>
      </c>
      <c r="G181" s="155"/>
      <c r="H181" s="156"/>
      <c r="I181" s="157" t="s">
        <v>39</v>
      </c>
      <c r="J181" s="158">
        <f t="shared" si="28"/>
        <v>1</v>
      </c>
      <c r="K181" s="159" t="s">
        <v>46</v>
      </c>
      <c r="L181" s="159" t="s">
        <v>7</v>
      </c>
      <c r="M181" s="280"/>
      <c r="N181" s="160"/>
      <c r="O181" s="160"/>
      <c r="P181" s="161"/>
      <c r="Q181" s="160"/>
      <c r="R181" s="160"/>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286">
        <f t="shared" si="29"/>
        <v>0</v>
      </c>
      <c r="BB181" s="78">
        <f t="shared" si="30"/>
        <v>0</v>
      </c>
      <c r="BC181" s="31" t="str">
        <f t="shared" si="31"/>
        <v>INR Zero Only</v>
      </c>
    </row>
    <row r="182" spans="1:55" s="153" customFormat="1" ht="28.5">
      <c r="A182" s="72">
        <v>2.01</v>
      </c>
      <c r="B182" s="232" t="s">
        <v>778</v>
      </c>
      <c r="D182" s="189">
        <v>5</v>
      </c>
      <c r="E182" s="193" t="s">
        <v>76</v>
      </c>
      <c r="F182" s="154" t="s">
        <v>63</v>
      </c>
      <c r="G182" s="155"/>
      <c r="H182" s="156"/>
      <c r="I182" s="157" t="s">
        <v>39</v>
      </c>
      <c r="J182" s="158">
        <f t="shared" si="28"/>
        <v>1</v>
      </c>
      <c r="K182" s="159" t="s">
        <v>46</v>
      </c>
      <c r="L182" s="159" t="s">
        <v>7</v>
      </c>
      <c r="M182" s="280"/>
      <c r="N182" s="160"/>
      <c r="O182" s="160"/>
      <c r="P182" s="161"/>
      <c r="Q182" s="160"/>
      <c r="R182" s="160"/>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286">
        <f t="shared" si="29"/>
        <v>0</v>
      </c>
      <c r="BB182" s="78">
        <f t="shared" si="30"/>
        <v>0</v>
      </c>
      <c r="BC182" s="31" t="str">
        <f t="shared" si="31"/>
        <v>INR Zero Only</v>
      </c>
    </row>
    <row r="183" spans="1:243" s="32" customFormat="1" ht="15">
      <c r="A183" s="72"/>
      <c r="B183" s="73" t="s">
        <v>141</v>
      </c>
      <c r="C183" s="21"/>
      <c r="D183" s="69"/>
      <c r="E183" s="70"/>
      <c r="F183" s="70" t="s">
        <v>63</v>
      </c>
      <c r="G183" s="34"/>
      <c r="H183" s="24"/>
      <c r="I183" s="22" t="s">
        <v>39</v>
      </c>
      <c r="J183" s="25">
        <f aca="true" t="shared" si="32" ref="J183:J191">IF(I183="Less(-)",-1,1)</f>
        <v>1</v>
      </c>
      <c r="K183" s="26" t="s">
        <v>46</v>
      </c>
      <c r="L183" s="26" t="s">
        <v>7</v>
      </c>
      <c r="M183" s="279"/>
      <c r="N183" s="60"/>
      <c r="O183" s="60"/>
      <c r="P183" s="105"/>
      <c r="Q183" s="60"/>
      <c r="R183" s="60"/>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286"/>
      <c r="BB183" s="78"/>
      <c r="BC183" s="31"/>
      <c r="IE183" s="33"/>
      <c r="IF183" s="33"/>
      <c r="IG183" s="33"/>
      <c r="IH183" s="33"/>
      <c r="II183" s="33"/>
    </row>
    <row r="184" spans="1:55" s="153" customFormat="1" ht="114">
      <c r="A184" s="72">
        <v>2.02</v>
      </c>
      <c r="B184" s="229" t="s">
        <v>142</v>
      </c>
      <c r="D184" s="186">
        <v>1</v>
      </c>
      <c r="E184" s="185" t="s">
        <v>64</v>
      </c>
      <c r="F184" s="154" t="s">
        <v>63</v>
      </c>
      <c r="G184" s="155"/>
      <c r="H184" s="156"/>
      <c r="I184" s="157" t="s">
        <v>39</v>
      </c>
      <c r="J184" s="158">
        <f t="shared" si="32"/>
        <v>1</v>
      </c>
      <c r="K184" s="159" t="s">
        <v>46</v>
      </c>
      <c r="L184" s="159" t="s">
        <v>7</v>
      </c>
      <c r="M184" s="280"/>
      <c r="N184" s="160"/>
      <c r="O184" s="160"/>
      <c r="P184" s="161"/>
      <c r="Q184" s="160"/>
      <c r="R184" s="160"/>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286">
        <f aca="true" t="shared" si="33" ref="BA184:BA189">total_amount_ba($B$2,$D$2,D184,F184,J184,K184,M184)</f>
        <v>0</v>
      </c>
      <c r="BB184" s="78">
        <f aca="true" t="shared" si="34" ref="BB184:BB189">BA184+SUM(N184:AZ184)</f>
        <v>0</v>
      </c>
      <c r="BC184" s="31" t="str">
        <f aca="true" t="shared" si="35" ref="BC184:BC189">SpellNumber(L184,BB184)</f>
        <v>INR Zero Only</v>
      </c>
    </row>
    <row r="185" spans="1:55" s="153" customFormat="1" ht="71.25">
      <c r="A185" s="72">
        <v>2.03</v>
      </c>
      <c r="B185" s="229" t="s">
        <v>143</v>
      </c>
      <c r="D185" s="186">
        <v>15</v>
      </c>
      <c r="E185" s="185" t="s">
        <v>64</v>
      </c>
      <c r="F185" s="154" t="s">
        <v>63</v>
      </c>
      <c r="G185" s="155"/>
      <c r="H185" s="156"/>
      <c r="I185" s="157" t="s">
        <v>39</v>
      </c>
      <c r="J185" s="158">
        <f t="shared" si="32"/>
        <v>1</v>
      </c>
      <c r="K185" s="159" t="s">
        <v>46</v>
      </c>
      <c r="L185" s="159" t="s">
        <v>7</v>
      </c>
      <c r="M185" s="280"/>
      <c r="N185" s="160"/>
      <c r="O185" s="160"/>
      <c r="P185" s="161"/>
      <c r="Q185" s="160"/>
      <c r="R185" s="160"/>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286">
        <f t="shared" si="33"/>
        <v>0</v>
      </c>
      <c r="BB185" s="78">
        <f t="shared" si="34"/>
        <v>0</v>
      </c>
      <c r="BC185" s="31" t="str">
        <f t="shared" si="35"/>
        <v>INR Zero Only</v>
      </c>
    </row>
    <row r="186" spans="1:55" s="153" customFormat="1" ht="71.25">
      <c r="A186" s="72">
        <v>2.04</v>
      </c>
      <c r="B186" s="229" t="s">
        <v>144</v>
      </c>
      <c r="D186" s="186">
        <v>5</v>
      </c>
      <c r="E186" s="185" t="s">
        <v>64</v>
      </c>
      <c r="F186" s="154" t="s">
        <v>63</v>
      </c>
      <c r="G186" s="155"/>
      <c r="H186" s="156"/>
      <c r="I186" s="157" t="s">
        <v>39</v>
      </c>
      <c r="J186" s="158">
        <f t="shared" si="32"/>
        <v>1</v>
      </c>
      <c r="K186" s="159" t="s">
        <v>46</v>
      </c>
      <c r="L186" s="159" t="s">
        <v>7</v>
      </c>
      <c r="M186" s="280"/>
      <c r="N186" s="160"/>
      <c r="O186" s="160"/>
      <c r="P186" s="161"/>
      <c r="Q186" s="160"/>
      <c r="R186" s="160"/>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286">
        <f t="shared" si="33"/>
        <v>0</v>
      </c>
      <c r="BB186" s="78">
        <f t="shared" si="34"/>
        <v>0</v>
      </c>
      <c r="BC186" s="31" t="str">
        <f t="shared" si="35"/>
        <v>INR Zero Only</v>
      </c>
    </row>
    <row r="187" spans="1:55" s="153" customFormat="1" ht="85.5">
      <c r="A187" s="72">
        <v>2.05</v>
      </c>
      <c r="B187" s="229" t="s">
        <v>145</v>
      </c>
      <c r="D187" s="186">
        <v>5</v>
      </c>
      <c r="E187" s="185" t="s">
        <v>64</v>
      </c>
      <c r="F187" s="154" t="s">
        <v>63</v>
      </c>
      <c r="G187" s="155"/>
      <c r="H187" s="156"/>
      <c r="I187" s="157" t="s">
        <v>39</v>
      </c>
      <c r="J187" s="158">
        <f t="shared" si="32"/>
        <v>1</v>
      </c>
      <c r="K187" s="159" t="s">
        <v>46</v>
      </c>
      <c r="L187" s="159" t="s">
        <v>7</v>
      </c>
      <c r="M187" s="280"/>
      <c r="N187" s="160"/>
      <c r="O187" s="160"/>
      <c r="P187" s="161"/>
      <c r="Q187" s="160"/>
      <c r="R187" s="160"/>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286">
        <f t="shared" si="33"/>
        <v>0</v>
      </c>
      <c r="BB187" s="78">
        <f t="shared" si="34"/>
        <v>0</v>
      </c>
      <c r="BC187" s="31" t="str">
        <f t="shared" si="35"/>
        <v>INR Zero Only</v>
      </c>
    </row>
    <row r="188" spans="1:55" s="153" customFormat="1" ht="28.5">
      <c r="A188" s="72">
        <v>2.06</v>
      </c>
      <c r="B188" s="229" t="s">
        <v>146</v>
      </c>
      <c r="D188" s="186">
        <v>5</v>
      </c>
      <c r="E188" s="185" t="s">
        <v>64</v>
      </c>
      <c r="F188" s="154" t="s">
        <v>63</v>
      </c>
      <c r="G188" s="155"/>
      <c r="H188" s="156"/>
      <c r="I188" s="157" t="s">
        <v>39</v>
      </c>
      <c r="J188" s="158">
        <f t="shared" si="32"/>
        <v>1</v>
      </c>
      <c r="K188" s="159" t="s">
        <v>46</v>
      </c>
      <c r="L188" s="159" t="s">
        <v>7</v>
      </c>
      <c r="M188" s="280"/>
      <c r="N188" s="160"/>
      <c r="O188" s="160"/>
      <c r="P188" s="161"/>
      <c r="Q188" s="160"/>
      <c r="R188" s="160"/>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286">
        <f t="shared" si="33"/>
        <v>0</v>
      </c>
      <c r="BB188" s="78">
        <f t="shared" si="34"/>
        <v>0</v>
      </c>
      <c r="BC188" s="31" t="str">
        <f t="shared" si="35"/>
        <v>INR Zero Only</v>
      </c>
    </row>
    <row r="189" spans="1:55" s="153" customFormat="1" ht="85.5">
      <c r="A189" s="72">
        <v>2.07</v>
      </c>
      <c r="B189" s="168" t="s">
        <v>147</v>
      </c>
      <c r="D189" s="186">
        <v>6</v>
      </c>
      <c r="E189" s="185" t="s">
        <v>64</v>
      </c>
      <c r="F189" s="154" t="s">
        <v>63</v>
      </c>
      <c r="G189" s="155"/>
      <c r="H189" s="156"/>
      <c r="I189" s="157" t="s">
        <v>39</v>
      </c>
      <c r="J189" s="158">
        <f t="shared" si="32"/>
        <v>1</v>
      </c>
      <c r="K189" s="159" t="s">
        <v>46</v>
      </c>
      <c r="L189" s="159" t="s">
        <v>7</v>
      </c>
      <c r="M189" s="280"/>
      <c r="N189" s="160"/>
      <c r="O189" s="160"/>
      <c r="P189" s="161"/>
      <c r="Q189" s="160"/>
      <c r="R189" s="160"/>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286">
        <f t="shared" si="33"/>
        <v>0</v>
      </c>
      <c r="BB189" s="78">
        <f t="shared" si="34"/>
        <v>0</v>
      </c>
      <c r="BC189" s="31" t="str">
        <f t="shared" si="35"/>
        <v>INR Zero Only</v>
      </c>
    </row>
    <row r="190" spans="1:243" s="32" customFormat="1" ht="15">
      <c r="A190" s="72"/>
      <c r="B190" s="73" t="s">
        <v>148</v>
      </c>
      <c r="C190" s="21"/>
      <c r="D190" s="69"/>
      <c r="E190" s="70"/>
      <c r="F190" s="70" t="s">
        <v>63</v>
      </c>
      <c r="G190" s="34"/>
      <c r="H190" s="24"/>
      <c r="I190" s="22" t="s">
        <v>39</v>
      </c>
      <c r="J190" s="25">
        <f t="shared" si="32"/>
        <v>1</v>
      </c>
      <c r="K190" s="26" t="s">
        <v>46</v>
      </c>
      <c r="L190" s="26" t="s">
        <v>7</v>
      </c>
      <c r="M190" s="279"/>
      <c r="N190" s="60"/>
      <c r="O190" s="60"/>
      <c r="P190" s="105"/>
      <c r="Q190" s="60"/>
      <c r="R190" s="60"/>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286"/>
      <c r="BB190" s="78"/>
      <c r="BC190" s="31"/>
      <c r="IE190" s="33"/>
      <c r="IF190" s="33"/>
      <c r="IG190" s="33"/>
      <c r="IH190" s="33"/>
      <c r="II190" s="33"/>
    </row>
    <row r="191" spans="1:55" s="153" customFormat="1" ht="15">
      <c r="A191" s="152"/>
      <c r="B191" s="233" t="s">
        <v>779</v>
      </c>
      <c r="C191" s="163"/>
      <c r="D191" s="239"/>
      <c r="E191" s="240"/>
      <c r="F191" s="154" t="s">
        <v>63</v>
      </c>
      <c r="G191" s="155"/>
      <c r="H191" s="156"/>
      <c r="I191" s="157" t="s">
        <v>39</v>
      </c>
      <c r="J191" s="158">
        <f t="shared" si="32"/>
        <v>1</v>
      </c>
      <c r="K191" s="159" t="s">
        <v>46</v>
      </c>
      <c r="L191" s="159" t="s">
        <v>7</v>
      </c>
      <c r="M191" s="279"/>
      <c r="N191" s="160"/>
      <c r="O191" s="160"/>
      <c r="P191" s="161"/>
      <c r="Q191" s="160"/>
      <c r="R191" s="160"/>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286"/>
      <c r="BB191" s="78">
        <f>BA191+SUM(N191:AZ191)</f>
        <v>0</v>
      </c>
      <c r="BC191" s="31"/>
    </row>
    <row r="192" spans="1:55" s="153" customFormat="1" ht="60">
      <c r="A192" s="152">
        <v>2.08</v>
      </c>
      <c r="B192" s="234" t="s">
        <v>149</v>
      </c>
      <c r="C192" s="163"/>
      <c r="D192" s="241">
        <v>270</v>
      </c>
      <c r="E192" s="240" t="s">
        <v>150</v>
      </c>
      <c r="F192" s="154" t="s">
        <v>63</v>
      </c>
      <c r="G192" s="155"/>
      <c r="H192" s="156"/>
      <c r="I192" s="157" t="s">
        <v>39</v>
      </c>
      <c r="J192" s="158">
        <f aca="true" t="shared" si="36" ref="J192:J207">IF(I192="Less(-)",-1,1)</f>
        <v>1</v>
      </c>
      <c r="K192" s="159" t="s">
        <v>46</v>
      </c>
      <c r="L192" s="159" t="s">
        <v>7</v>
      </c>
      <c r="M192" s="280"/>
      <c r="N192" s="160"/>
      <c r="O192" s="160"/>
      <c r="P192" s="161"/>
      <c r="Q192" s="160"/>
      <c r="R192" s="160"/>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286">
        <f aca="true" t="shared" si="37" ref="BA192:BA207">total_amount_ba($B$2,$D$2,D192,F192,J192,K192,M192)</f>
        <v>0</v>
      </c>
      <c r="BB192" s="78">
        <f aca="true" t="shared" si="38" ref="BB192:BB207">BA192+SUM(N192:AZ192)</f>
        <v>0</v>
      </c>
      <c r="BC192" s="31" t="str">
        <f aca="true" t="shared" si="39" ref="BC192:BC207">SpellNumber(L192,BB192)</f>
        <v>INR Zero Only</v>
      </c>
    </row>
    <row r="193" spans="1:55" s="153" customFormat="1" ht="105">
      <c r="A193" s="152">
        <v>2.09</v>
      </c>
      <c r="B193" s="234" t="s">
        <v>151</v>
      </c>
      <c r="C193" s="163"/>
      <c r="D193" s="242">
        <f>(D192*0.2)</f>
        <v>54</v>
      </c>
      <c r="E193" s="246" t="s">
        <v>152</v>
      </c>
      <c r="F193" s="154" t="s">
        <v>63</v>
      </c>
      <c r="G193" s="155"/>
      <c r="H193" s="156"/>
      <c r="I193" s="157" t="s">
        <v>39</v>
      </c>
      <c r="J193" s="158">
        <f t="shared" si="36"/>
        <v>1</v>
      </c>
      <c r="K193" s="159" t="s">
        <v>46</v>
      </c>
      <c r="L193" s="159" t="s">
        <v>7</v>
      </c>
      <c r="M193" s="280"/>
      <c r="N193" s="160"/>
      <c r="O193" s="160"/>
      <c r="P193" s="161"/>
      <c r="Q193" s="160"/>
      <c r="R193" s="160"/>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286">
        <f t="shared" si="37"/>
        <v>0</v>
      </c>
      <c r="BB193" s="78">
        <f t="shared" si="38"/>
        <v>0</v>
      </c>
      <c r="BC193" s="31" t="str">
        <f t="shared" si="39"/>
        <v>INR Zero Only</v>
      </c>
    </row>
    <row r="194" spans="1:55" s="153" customFormat="1" ht="15">
      <c r="A194" s="152">
        <v>2.1</v>
      </c>
      <c r="B194" s="235" t="s">
        <v>153</v>
      </c>
      <c r="C194" s="163"/>
      <c r="D194" s="242"/>
      <c r="E194" s="247"/>
      <c r="F194" s="154" t="s">
        <v>63</v>
      </c>
      <c r="G194" s="155"/>
      <c r="H194" s="156"/>
      <c r="I194" s="157" t="s">
        <v>39</v>
      </c>
      <c r="J194" s="158">
        <f t="shared" si="36"/>
        <v>1</v>
      </c>
      <c r="K194" s="159" t="s">
        <v>46</v>
      </c>
      <c r="L194" s="159" t="s">
        <v>7</v>
      </c>
      <c r="M194" s="279"/>
      <c r="N194" s="160"/>
      <c r="O194" s="160"/>
      <c r="P194" s="161"/>
      <c r="Q194" s="160"/>
      <c r="R194" s="160"/>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286"/>
      <c r="BB194" s="78">
        <f t="shared" si="38"/>
        <v>0</v>
      </c>
      <c r="BC194" s="31"/>
    </row>
    <row r="195" spans="1:55" s="153" customFormat="1" ht="15">
      <c r="A195" s="152"/>
      <c r="B195" s="236" t="s">
        <v>154</v>
      </c>
      <c r="C195" s="163"/>
      <c r="D195" s="242">
        <v>56</v>
      </c>
      <c r="E195" s="247" t="s">
        <v>150</v>
      </c>
      <c r="F195" s="154" t="s">
        <v>63</v>
      </c>
      <c r="G195" s="155"/>
      <c r="H195" s="156"/>
      <c r="I195" s="157" t="s">
        <v>39</v>
      </c>
      <c r="J195" s="158">
        <f t="shared" si="36"/>
        <v>1</v>
      </c>
      <c r="K195" s="159" t="s">
        <v>46</v>
      </c>
      <c r="L195" s="159" t="s">
        <v>7</v>
      </c>
      <c r="M195" s="280"/>
      <c r="N195" s="160"/>
      <c r="O195" s="160"/>
      <c r="P195" s="161"/>
      <c r="Q195" s="160"/>
      <c r="R195" s="160"/>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286">
        <f t="shared" si="37"/>
        <v>0</v>
      </c>
      <c r="BB195" s="78">
        <f t="shared" si="38"/>
        <v>0</v>
      </c>
      <c r="BC195" s="31" t="str">
        <f t="shared" si="39"/>
        <v>INR Zero Only</v>
      </c>
    </row>
    <row r="196" spans="1:55" s="153" customFormat="1" ht="15">
      <c r="A196" s="152">
        <v>2.11</v>
      </c>
      <c r="B196" s="235" t="s">
        <v>155</v>
      </c>
      <c r="C196" s="163"/>
      <c r="D196" s="242"/>
      <c r="E196" s="247"/>
      <c r="F196" s="154" t="s">
        <v>63</v>
      </c>
      <c r="G196" s="155"/>
      <c r="H196" s="156"/>
      <c r="I196" s="157" t="s">
        <v>39</v>
      </c>
      <c r="J196" s="158">
        <f t="shared" si="36"/>
        <v>1</v>
      </c>
      <c r="K196" s="159" t="s">
        <v>46</v>
      </c>
      <c r="L196" s="159" t="s">
        <v>7</v>
      </c>
      <c r="M196" s="279"/>
      <c r="N196" s="160"/>
      <c r="O196" s="160"/>
      <c r="P196" s="161"/>
      <c r="Q196" s="160"/>
      <c r="R196" s="160"/>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286"/>
      <c r="BB196" s="78">
        <f t="shared" si="38"/>
        <v>0</v>
      </c>
      <c r="BC196" s="31"/>
    </row>
    <row r="197" spans="1:55" s="153" customFormat="1" ht="15">
      <c r="A197" s="152"/>
      <c r="B197" s="236" t="s">
        <v>156</v>
      </c>
      <c r="C197" s="163"/>
      <c r="D197" s="242">
        <f>D195</f>
        <v>56</v>
      </c>
      <c r="E197" s="247" t="s">
        <v>150</v>
      </c>
      <c r="F197" s="154" t="s">
        <v>63</v>
      </c>
      <c r="G197" s="155"/>
      <c r="H197" s="156"/>
      <c r="I197" s="157" t="s">
        <v>39</v>
      </c>
      <c r="J197" s="158">
        <f t="shared" si="36"/>
        <v>1</v>
      </c>
      <c r="K197" s="159" t="s">
        <v>46</v>
      </c>
      <c r="L197" s="159" t="s">
        <v>7</v>
      </c>
      <c r="M197" s="280"/>
      <c r="N197" s="160"/>
      <c r="O197" s="160"/>
      <c r="P197" s="161"/>
      <c r="Q197" s="160"/>
      <c r="R197" s="160"/>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286">
        <f t="shared" si="37"/>
        <v>0</v>
      </c>
      <c r="BB197" s="78">
        <f t="shared" si="38"/>
        <v>0</v>
      </c>
      <c r="BC197" s="31" t="str">
        <f t="shared" si="39"/>
        <v>INR Zero Only</v>
      </c>
    </row>
    <row r="198" spans="1:55" s="153" customFormat="1" ht="15">
      <c r="A198" s="152">
        <v>2.12</v>
      </c>
      <c r="B198" s="235" t="s">
        <v>157</v>
      </c>
      <c r="C198" s="163"/>
      <c r="D198" s="242"/>
      <c r="E198" s="247"/>
      <c r="F198" s="154" t="s">
        <v>63</v>
      </c>
      <c r="G198" s="155"/>
      <c r="H198" s="156"/>
      <c r="I198" s="157" t="s">
        <v>39</v>
      </c>
      <c r="J198" s="158">
        <f t="shared" si="36"/>
        <v>1</v>
      </c>
      <c r="K198" s="159" t="s">
        <v>46</v>
      </c>
      <c r="L198" s="159" t="s">
        <v>7</v>
      </c>
      <c r="M198" s="279"/>
      <c r="N198" s="160"/>
      <c r="O198" s="160"/>
      <c r="P198" s="161"/>
      <c r="Q198" s="160"/>
      <c r="R198" s="160"/>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286"/>
      <c r="BB198" s="78">
        <f t="shared" si="38"/>
        <v>0</v>
      </c>
      <c r="BC198" s="31"/>
    </row>
    <row r="199" spans="1:55" s="153" customFormat="1" ht="30">
      <c r="A199" s="152"/>
      <c r="B199" s="234" t="s">
        <v>158</v>
      </c>
      <c r="C199" s="163"/>
      <c r="D199" s="243">
        <f>(D192*0.4)-D193</f>
        <v>54</v>
      </c>
      <c r="E199" s="246" t="s">
        <v>152</v>
      </c>
      <c r="F199" s="154" t="s">
        <v>63</v>
      </c>
      <c r="G199" s="155"/>
      <c r="H199" s="156"/>
      <c r="I199" s="157" t="s">
        <v>39</v>
      </c>
      <c r="J199" s="158">
        <f t="shared" si="36"/>
        <v>1</v>
      </c>
      <c r="K199" s="159" t="s">
        <v>46</v>
      </c>
      <c r="L199" s="159" t="s">
        <v>7</v>
      </c>
      <c r="M199" s="280"/>
      <c r="N199" s="160"/>
      <c r="O199" s="160"/>
      <c r="P199" s="161"/>
      <c r="Q199" s="160"/>
      <c r="R199" s="160"/>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286">
        <f t="shared" si="37"/>
        <v>0</v>
      </c>
      <c r="BB199" s="78">
        <f t="shared" si="38"/>
        <v>0</v>
      </c>
      <c r="BC199" s="31" t="str">
        <f t="shared" si="39"/>
        <v>INR Zero Only</v>
      </c>
    </row>
    <row r="200" spans="1:55" s="153" customFormat="1" ht="30">
      <c r="A200" s="152">
        <v>2.13</v>
      </c>
      <c r="B200" s="234" t="s">
        <v>159</v>
      </c>
      <c r="C200" s="163"/>
      <c r="D200" s="242">
        <v>15</v>
      </c>
      <c r="E200" s="246" t="s">
        <v>152</v>
      </c>
      <c r="F200" s="154" t="s">
        <v>63</v>
      </c>
      <c r="G200" s="155"/>
      <c r="H200" s="156"/>
      <c r="I200" s="157" t="s">
        <v>39</v>
      </c>
      <c r="J200" s="158">
        <f t="shared" si="36"/>
        <v>1</v>
      </c>
      <c r="K200" s="159" t="s">
        <v>46</v>
      </c>
      <c r="L200" s="159" t="s">
        <v>7</v>
      </c>
      <c r="M200" s="280"/>
      <c r="N200" s="160"/>
      <c r="O200" s="160"/>
      <c r="P200" s="161"/>
      <c r="Q200" s="160"/>
      <c r="R200" s="160"/>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286">
        <f t="shared" si="37"/>
        <v>0</v>
      </c>
      <c r="BB200" s="78">
        <f t="shared" si="38"/>
        <v>0</v>
      </c>
      <c r="BC200" s="31" t="str">
        <f t="shared" si="39"/>
        <v>INR Zero Only</v>
      </c>
    </row>
    <row r="201" spans="1:55" s="153" customFormat="1" ht="75">
      <c r="A201" s="152">
        <v>2.14</v>
      </c>
      <c r="B201" s="234" t="s">
        <v>160</v>
      </c>
      <c r="C201" s="163"/>
      <c r="D201" s="242"/>
      <c r="E201" s="247"/>
      <c r="F201" s="154" t="s">
        <v>63</v>
      </c>
      <c r="G201" s="155"/>
      <c r="H201" s="156"/>
      <c r="I201" s="157" t="s">
        <v>39</v>
      </c>
      <c r="J201" s="158">
        <f t="shared" si="36"/>
        <v>1</v>
      </c>
      <c r="K201" s="159" t="s">
        <v>46</v>
      </c>
      <c r="L201" s="159" t="s">
        <v>7</v>
      </c>
      <c r="M201" s="279"/>
      <c r="N201" s="160"/>
      <c r="O201" s="160"/>
      <c r="P201" s="161"/>
      <c r="Q201" s="160"/>
      <c r="R201" s="160"/>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286"/>
      <c r="BB201" s="78">
        <f t="shared" si="38"/>
        <v>0</v>
      </c>
      <c r="BC201" s="31"/>
    </row>
    <row r="202" spans="1:55" s="153" customFormat="1" ht="15">
      <c r="A202" s="152"/>
      <c r="B202" s="236" t="s">
        <v>161</v>
      </c>
      <c r="C202" s="163"/>
      <c r="D202" s="242">
        <f>13+5</f>
        <v>18</v>
      </c>
      <c r="E202" s="247" t="s">
        <v>127</v>
      </c>
      <c r="F202" s="154" t="s">
        <v>63</v>
      </c>
      <c r="G202" s="155"/>
      <c r="H202" s="156"/>
      <c r="I202" s="157" t="s">
        <v>39</v>
      </c>
      <c r="J202" s="158">
        <f t="shared" si="36"/>
        <v>1</v>
      </c>
      <c r="K202" s="159" t="s">
        <v>46</v>
      </c>
      <c r="L202" s="159" t="s">
        <v>7</v>
      </c>
      <c r="M202" s="280"/>
      <c r="N202" s="160"/>
      <c r="O202" s="160"/>
      <c r="P202" s="161"/>
      <c r="Q202" s="160"/>
      <c r="R202" s="160"/>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286">
        <f t="shared" si="37"/>
        <v>0</v>
      </c>
      <c r="BB202" s="78">
        <f t="shared" si="38"/>
        <v>0</v>
      </c>
      <c r="BC202" s="31" t="str">
        <f t="shared" si="39"/>
        <v>INR Zero Only</v>
      </c>
    </row>
    <row r="203" spans="1:55" s="153" customFormat="1" ht="15">
      <c r="A203" s="152">
        <v>2.15</v>
      </c>
      <c r="B203" s="237" t="s">
        <v>162</v>
      </c>
      <c r="C203" s="163"/>
      <c r="D203" s="244">
        <v>108</v>
      </c>
      <c r="E203" s="247" t="s">
        <v>127</v>
      </c>
      <c r="F203" s="154" t="s">
        <v>63</v>
      </c>
      <c r="G203" s="155"/>
      <c r="H203" s="156"/>
      <c r="I203" s="157" t="s">
        <v>39</v>
      </c>
      <c r="J203" s="158">
        <f t="shared" si="36"/>
        <v>1</v>
      </c>
      <c r="K203" s="159" t="s">
        <v>46</v>
      </c>
      <c r="L203" s="159" t="s">
        <v>7</v>
      </c>
      <c r="M203" s="280"/>
      <c r="N203" s="160"/>
      <c r="O203" s="160"/>
      <c r="P203" s="161"/>
      <c r="Q203" s="160"/>
      <c r="R203" s="160"/>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286">
        <f t="shared" si="37"/>
        <v>0</v>
      </c>
      <c r="BB203" s="78">
        <f t="shared" si="38"/>
        <v>0</v>
      </c>
      <c r="BC203" s="31" t="str">
        <f t="shared" si="39"/>
        <v>INR Zero Only</v>
      </c>
    </row>
    <row r="204" spans="1:55" s="153" customFormat="1" ht="15">
      <c r="A204" s="152"/>
      <c r="B204" s="238"/>
      <c r="C204" s="163"/>
      <c r="D204" s="242"/>
      <c r="E204" s="247"/>
      <c r="F204" s="154" t="s">
        <v>63</v>
      </c>
      <c r="G204" s="155"/>
      <c r="H204" s="156"/>
      <c r="I204" s="157" t="s">
        <v>39</v>
      </c>
      <c r="J204" s="158">
        <f t="shared" si="36"/>
        <v>1</v>
      </c>
      <c r="K204" s="159" t="s">
        <v>46</v>
      </c>
      <c r="L204" s="159" t="s">
        <v>7</v>
      </c>
      <c r="M204" s="279"/>
      <c r="N204" s="160"/>
      <c r="O204" s="160"/>
      <c r="P204" s="161"/>
      <c r="Q204" s="160"/>
      <c r="R204" s="160"/>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286"/>
      <c r="BB204" s="78">
        <f t="shared" si="38"/>
        <v>0</v>
      </c>
      <c r="BC204" s="31"/>
    </row>
    <row r="205" spans="1:55" s="153" customFormat="1" ht="30">
      <c r="A205" s="152">
        <v>2.16</v>
      </c>
      <c r="B205" s="234" t="s">
        <v>780</v>
      </c>
      <c r="C205" s="163"/>
      <c r="D205" s="242">
        <f>(D195*0.5)</f>
        <v>28</v>
      </c>
      <c r="E205" s="246" t="s">
        <v>152</v>
      </c>
      <c r="F205" s="154" t="s">
        <v>63</v>
      </c>
      <c r="G205" s="155"/>
      <c r="H205" s="156"/>
      <c r="I205" s="157" t="s">
        <v>39</v>
      </c>
      <c r="J205" s="158">
        <f t="shared" si="36"/>
        <v>1</v>
      </c>
      <c r="K205" s="159" t="s">
        <v>46</v>
      </c>
      <c r="L205" s="159" t="s">
        <v>7</v>
      </c>
      <c r="M205" s="280"/>
      <c r="N205" s="160"/>
      <c r="O205" s="160"/>
      <c r="P205" s="161"/>
      <c r="Q205" s="160"/>
      <c r="R205" s="160"/>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286">
        <f t="shared" si="37"/>
        <v>0</v>
      </c>
      <c r="BB205" s="78">
        <f t="shared" si="38"/>
        <v>0</v>
      </c>
      <c r="BC205" s="31" t="str">
        <f t="shared" si="39"/>
        <v>INR Zero Only</v>
      </c>
    </row>
    <row r="206" spans="1:55" s="153" customFormat="1" ht="15">
      <c r="A206" s="152"/>
      <c r="B206" s="235" t="s">
        <v>163</v>
      </c>
      <c r="C206" s="163"/>
      <c r="D206" s="242"/>
      <c r="E206" s="247"/>
      <c r="F206" s="154" t="s">
        <v>63</v>
      </c>
      <c r="G206" s="155"/>
      <c r="H206" s="156"/>
      <c r="I206" s="157" t="s">
        <v>39</v>
      </c>
      <c r="J206" s="158">
        <f t="shared" si="36"/>
        <v>1</v>
      </c>
      <c r="K206" s="159" t="s">
        <v>46</v>
      </c>
      <c r="L206" s="159" t="s">
        <v>7</v>
      </c>
      <c r="M206" s="279"/>
      <c r="N206" s="160"/>
      <c r="O206" s="160"/>
      <c r="P206" s="161"/>
      <c r="Q206" s="160"/>
      <c r="R206" s="160"/>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286"/>
      <c r="BB206" s="78">
        <f t="shared" si="38"/>
        <v>0</v>
      </c>
      <c r="BC206" s="31"/>
    </row>
    <row r="207" spans="1:55" s="153" customFormat="1" ht="30">
      <c r="A207" s="152">
        <v>2.17</v>
      </c>
      <c r="B207" s="234" t="s">
        <v>164</v>
      </c>
      <c r="C207" s="163"/>
      <c r="D207" s="245">
        <v>56</v>
      </c>
      <c r="E207" s="247" t="s">
        <v>150</v>
      </c>
      <c r="F207" s="154" t="s">
        <v>63</v>
      </c>
      <c r="G207" s="155"/>
      <c r="H207" s="156"/>
      <c r="I207" s="157" t="s">
        <v>39</v>
      </c>
      <c r="J207" s="158">
        <f t="shared" si="36"/>
        <v>1</v>
      </c>
      <c r="K207" s="159" t="s">
        <v>46</v>
      </c>
      <c r="L207" s="159" t="s">
        <v>7</v>
      </c>
      <c r="M207" s="280"/>
      <c r="N207" s="160"/>
      <c r="O207" s="160"/>
      <c r="P207" s="161"/>
      <c r="Q207" s="160"/>
      <c r="R207" s="160"/>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286">
        <f t="shared" si="37"/>
        <v>0</v>
      </c>
      <c r="BB207" s="78">
        <f t="shared" si="38"/>
        <v>0</v>
      </c>
      <c r="BC207" s="31" t="str">
        <f t="shared" si="39"/>
        <v>INR Zero Only</v>
      </c>
    </row>
    <row r="208" spans="1:243" s="32" customFormat="1" ht="15">
      <c r="A208" s="72"/>
      <c r="B208" s="73" t="s">
        <v>165</v>
      </c>
      <c r="C208" s="21"/>
      <c r="D208" s="69"/>
      <c r="E208" s="70"/>
      <c r="F208" s="70" t="s">
        <v>63</v>
      </c>
      <c r="G208" s="34"/>
      <c r="H208" s="24"/>
      <c r="I208" s="22" t="s">
        <v>39</v>
      </c>
      <c r="J208" s="25">
        <f>IF(I208="Less(-)",-1,1)</f>
        <v>1</v>
      </c>
      <c r="K208" s="26" t="s">
        <v>46</v>
      </c>
      <c r="L208" s="26" t="s">
        <v>7</v>
      </c>
      <c r="M208" s="279"/>
      <c r="N208" s="60"/>
      <c r="O208" s="60"/>
      <c r="P208" s="105"/>
      <c r="Q208" s="60"/>
      <c r="R208" s="60"/>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286"/>
      <c r="BB208" s="78"/>
      <c r="BC208" s="31"/>
      <c r="IE208" s="33"/>
      <c r="IF208" s="33"/>
      <c r="IG208" s="33"/>
      <c r="IH208" s="33"/>
      <c r="II208" s="33"/>
    </row>
    <row r="209" spans="1:55" s="153" customFormat="1" ht="15">
      <c r="A209" s="152">
        <v>2.18</v>
      </c>
      <c r="B209" s="249" t="s">
        <v>166</v>
      </c>
      <c r="C209" s="164"/>
      <c r="D209" s="252"/>
      <c r="E209" s="254"/>
      <c r="F209" s="154" t="s">
        <v>63</v>
      </c>
      <c r="G209" s="155"/>
      <c r="H209" s="156"/>
      <c r="I209" s="157" t="s">
        <v>39</v>
      </c>
      <c r="J209" s="158">
        <f>IF(I209="Less(-)",-1,1)</f>
        <v>1</v>
      </c>
      <c r="K209" s="159" t="s">
        <v>46</v>
      </c>
      <c r="L209" s="159" t="s">
        <v>7</v>
      </c>
      <c r="M209" s="279"/>
      <c r="N209" s="160"/>
      <c r="O209" s="160"/>
      <c r="P209" s="161"/>
      <c r="Q209" s="160"/>
      <c r="R209" s="160"/>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286"/>
      <c r="BB209" s="78">
        <f>BA209+SUM(N209:AZ209)</f>
        <v>0</v>
      </c>
      <c r="BC209" s="31"/>
    </row>
    <row r="210" spans="1:55" s="153" customFormat="1" ht="30">
      <c r="A210" s="152"/>
      <c r="B210" s="234" t="s">
        <v>781</v>
      </c>
      <c r="C210" s="164"/>
      <c r="D210" s="253">
        <v>54</v>
      </c>
      <c r="E210" s="255" t="s">
        <v>152</v>
      </c>
      <c r="F210" s="154" t="s">
        <v>63</v>
      </c>
      <c r="G210" s="155"/>
      <c r="H210" s="156"/>
      <c r="I210" s="157" t="s">
        <v>39</v>
      </c>
      <c r="J210" s="158">
        <f aca="true" t="shared" si="40" ref="J210:J223">IF(I210="Less(-)",-1,1)</f>
        <v>1</v>
      </c>
      <c r="K210" s="159" t="s">
        <v>46</v>
      </c>
      <c r="L210" s="159" t="s">
        <v>7</v>
      </c>
      <c r="M210" s="280"/>
      <c r="N210" s="160"/>
      <c r="O210" s="160"/>
      <c r="P210" s="161"/>
      <c r="Q210" s="160"/>
      <c r="R210" s="160"/>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286">
        <f aca="true" t="shared" si="41" ref="BA210:BA223">total_amount_ba($B$2,$D$2,D210,F210,J210,K210,M210)</f>
        <v>0</v>
      </c>
      <c r="BB210" s="78">
        <f aca="true" t="shared" si="42" ref="BB210:BB223">BA210+SUM(N210:AZ210)</f>
        <v>0</v>
      </c>
      <c r="BC210" s="31" t="str">
        <f aca="true" t="shared" si="43" ref="BC210:BC223">SpellNumber(L210,BB210)</f>
        <v>INR Zero Only</v>
      </c>
    </row>
    <row r="211" spans="1:55" s="153" customFormat="1" ht="15">
      <c r="A211" s="152">
        <v>2.19</v>
      </c>
      <c r="B211" s="249" t="s">
        <v>782</v>
      </c>
      <c r="C211" s="164"/>
      <c r="D211" s="253"/>
      <c r="E211" s="254"/>
      <c r="F211" s="154" t="s">
        <v>63</v>
      </c>
      <c r="G211" s="155"/>
      <c r="H211" s="156"/>
      <c r="I211" s="157" t="s">
        <v>39</v>
      </c>
      <c r="J211" s="158">
        <f t="shared" si="40"/>
        <v>1</v>
      </c>
      <c r="K211" s="159" t="s">
        <v>46</v>
      </c>
      <c r="L211" s="159" t="s">
        <v>7</v>
      </c>
      <c r="M211" s="279"/>
      <c r="N211" s="160"/>
      <c r="O211" s="160"/>
      <c r="P211" s="161"/>
      <c r="Q211" s="160"/>
      <c r="R211" s="160"/>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286"/>
      <c r="BB211" s="78">
        <f t="shared" si="42"/>
        <v>0</v>
      </c>
      <c r="BC211" s="31"/>
    </row>
    <row r="212" spans="1:55" s="153" customFormat="1" ht="30">
      <c r="A212" s="152"/>
      <c r="B212" s="234" t="s">
        <v>783</v>
      </c>
      <c r="C212" s="164"/>
      <c r="D212" s="251"/>
      <c r="E212" s="256"/>
      <c r="F212" s="154" t="s">
        <v>63</v>
      </c>
      <c r="G212" s="155"/>
      <c r="H212" s="156"/>
      <c r="I212" s="157" t="s">
        <v>39</v>
      </c>
      <c r="J212" s="158">
        <f t="shared" si="40"/>
        <v>1</v>
      </c>
      <c r="K212" s="159" t="s">
        <v>46</v>
      </c>
      <c r="L212" s="159" t="s">
        <v>7</v>
      </c>
      <c r="M212" s="279"/>
      <c r="N212" s="160"/>
      <c r="O212" s="160"/>
      <c r="P212" s="161"/>
      <c r="Q212" s="160"/>
      <c r="R212" s="160"/>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286"/>
      <c r="BB212" s="78">
        <f t="shared" si="42"/>
        <v>0</v>
      </c>
      <c r="BC212" s="31"/>
    </row>
    <row r="213" spans="1:55" s="153" customFormat="1" ht="15">
      <c r="A213" s="152"/>
      <c r="B213" s="234" t="s">
        <v>784</v>
      </c>
      <c r="C213" s="164"/>
      <c r="D213" s="253">
        <v>15</v>
      </c>
      <c r="E213" s="255" t="s">
        <v>152</v>
      </c>
      <c r="F213" s="154" t="s">
        <v>63</v>
      </c>
      <c r="G213" s="155"/>
      <c r="H213" s="156"/>
      <c r="I213" s="157" t="s">
        <v>39</v>
      </c>
      <c r="J213" s="158">
        <f t="shared" si="40"/>
        <v>1</v>
      </c>
      <c r="K213" s="159" t="s">
        <v>46</v>
      </c>
      <c r="L213" s="159" t="s">
        <v>7</v>
      </c>
      <c r="M213" s="280"/>
      <c r="N213" s="160"/>
      <c r="O213" s="160"/>
      <c r="P213" s="161"/>
      <c r="Q213" s="160"/>
      <c r="R213" s="160"/>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286">
        <f t="shared" si="41"/>
        <v>0</v>
      </c>
      <c r="BB213" s="78">
        <f t="shared" si="42"/>
        <v>0</v>
      </c>
      <c r="BC213" s="31" t="str">
        <f t="shared" si="43"/>
        <v>INR Zero Only</v>
      </c>
    </row>
    <row r="214" spans="1:55" s="153" customFormat="1" ht="15">
      <c r="A214" s="152">
        <v>2.2</v>
      </c>
      <c r="B214" s="249" t="s">
        <v>167</v>
      </c>
      <c r="C214" s="164"/>
      <c r="D214" s="253"/>
      <c r="E214" s="254"/>
      <c r="F214" s="154" t="s">
        <v>63</v>
      </c>
      <c r="G214" s="155"/>
      <c r="H214" s="156"/>
      <c r="I214" s="157" t="s">
        <v>39</v>
      </c>
      <c r="J214" s="158">
        <f t="shared" si="40"/>
        <v>1</v>
      </c>
      <c r="K214" s="159" t="s">
        <v>46</v>
      </c>
      <c r="L214" s="159" t="s">
        <v>7</v>
      </c>
      <c r="M214" s="279"/>
      <c r="N214" s="160"/>
      <c r="O214" s="160"/>
      <c r="P214" s="161"/>
      <c r="Q214" s="160"/>
      <c r="R214" s="160"/>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286"/>
      <c r="BB214" s="78">
        <f t="shared" si="42"/>
        <v>0</v>
      </c>
      <c r="BC214" s="31"/>
    </row>
    <row r="215" spans="1:55" s="153" customFormat="1" ht="120">
      <c r="A215" s="152"/>
      <c r="B215" s="234" t="s">
        <v>785</v>
      </c>
      <c r="C215" s="164"/>
      <c r="D215" s="253">
        <v>50.4</v>
      </c>
      <c r="E215" s="255" t="s">
        <v>152</v>
      </c>
      <c r="F215" s="154" t="s">
        <v>63</v>
      </c>
      <c r="G215" s="155"/>
      <c r="H215" s="156"/>
      <c r="I215" s="157" t="s">
        <v>39</v>
      </c>
      <c r="J215" s="158">
        <f t="shared" si="40"/>
        <v>1</v>
      </c>
      <c r="K215" s="159" t="s">
        <v>46</v>
      </c>
      <c r="L215" s="159" t="s">
        <v>7</v>
      </c>
      <c r="M215" s="280"/>
      <c r="N215" s="160"/>
      <c r="O215" s="160"/>
      <c r="P215" s="161"/>
      <c r="Q215" s="160"/>
      <c r="R215" s="160"/>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286">
        <f t="shared" si="41"/>
        <v>0</v>
      </c>
      <c r="BB215" s="78">
        <f t="shared" si="42"/>
        <v>0</v>
      </c>
      <c r="BC215" s="31" t="str">
        <f t="shared" si="43"/>
        <v>INR Zero Only</v>
      </c>
    </row>
    <row r="216" spans="1:55" s="153" customFormat="1" ht="15">
      <c r="A216" s="152">
        <v>2.21</v>
      </c>
      <c r="B216" s="234" t="s">
        <v>168</v>
      </c>
      <c r="C216" s="164"/>
      <c r="D216" s="253">
        <v>56</v>
      </c>
      <c r="E216" s="254" t="s">
        <v>172</v>
      </c>
      <c r="F216" s="154" t="s">
        <v>63</v>
      </c>
      <c r="G216" s="155"/>
      <c r="H216" s="156"/>
      <c r="I216" s="157" t="s">
        <v>39</v>
      </c>
      <c r="J216" s="158">
        <f t="shared" si="40"/>
        <v>1</v>
      </c>
      <c r="K216" s="159" t="s">
        <v>46</v>
      </c>
      <c r="L216" s="159" t="s">
        <v>7</v>
      </c>
      <c r="M216" s="280"/>
      <c r="N216" s="160"/>
      <c r="O216" s="160"/>
      <c r="P216" s="161"/>
      <c r="Q216" s="160"/>
      <c r="R216" s="160"/>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286">
        <f t="shared" si="41"/>
        <v>0</v>
      </c>
      <c r="BB216" s="78">
        <f t="shared" si="42"/>
        <v>0</v>
      </c>
      <c r="BC216" s="31" t="str">
        <f t="shared" si="43"/>
        <v>INR Zero Only</v>
      </c>
    </row>
    <row r="217" spans="1:55" s="153" customFormat="1" ht="30">
      <c r="A217" s="152">
        <v>2.22</v>
      </c>
      <c r="B217" s="234" t="s">
        <v>786</v>
      </c>
      <c r="C217" s="164"/>
      <c r="D217" s="253">
        <v>95</v>
      </c>
      <c r="E217" s="254" t="s">
        <v>127</v>
      </c>
      <c r="F217" s="154" t="s">
        <v>63</v>
      </c>
      <c r="G217" s="155"/>
      <c r="H217" s="156"/>
      <c r="I217" s="157" t="s">
        <v>39</v>
      </c>
      <c r="J217" s="158">
        <f t="shared" si="40"/>
        <v>1</v>
      </c>
      <c r="K217" s="159" t="s">
        <v>46</v>
      </c>
      <c r="L217" s="159" t="s">
        <v>7</v>
      </c>
      <c r="M217" s="280"/>
      <c r="N217" s="160"/>
      <c r="O217" s="160"/>
      <c r="P217" s="161"/>
      <c r="Q217" s="160"/>
      <c r="R217" s="160"/>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286">
        <f t="shared" si="41"/>
        <v>0</v>
      </c>
      <c r="BB217" s="78">
        <f t="shared" si="42"/>
        <v>0</v>
      </c>
      <c r="BC217" s="31" t="str">
        <f t="shared" si="43"/>
        <v>INR Zero Only</v>
      </c>
    </row>
    <row r="218" spans="1:55" s="153" customFormat="1" ht="30">
      <c r="A218" s="152">
        <v>2.23</v>
      </c>
      <c r="B218" s="234" t="s">
        <v>787</v>
      </c>
      <c r="C218" s="164"/>
      <c r="D218" s="253">
        <v>18</v>
      </c>
      <c r="E218" s="254" t="s">
        <v>150</v>
      </c>
      <c r="F218" s="154" t="s">
        <v>63</v>
      </c>
      <c r="G218" s="155"/>
      <c r="H218" s="156"/>
      <c r="I218" s="157" t="s">
        <v>39</v>
      </c>
      <c r="J218" s="158">
        <f t="shared" si="40"/>
        <v>1</v>
      </c>
      <c r="K218" s="159" t="s">
        <v>46</v>
      </c>
      <c r="L218" s="159" t="s">
        <v>7</v>
      </c>
      <c r="M218" s="280"/>
      <c r="N218" s="160"/>
      <c r="O218" s="160"/>
      <c r="P218" s="161"/>
      <c r="Q218" s="160"/>
      <c r="R218" s="160"/>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286">
        <f t="shared" si="41"/>
        <v>0</v>
      </c>
      <c r="BB218" s="78">
        <f t="shared" si="42"/>
        <v>0</v>
      </c>
      <c r="BC218" s="31" t="str">
        <f t="shared" si="43"/>
        <v>INR Zero Only</v>
      </c>
    </row>
    <row r="219" spans="1:55" s="153" customFormat="1" ht="15">
      <c r="A219" s="152">
        <v>2.24</v>
      </c>
      <c r="B219" s="249" t="s">
        <v>169</v>
      </c>
      <c r="C219" s="164"/>
      <c r="D219" s="252"/>
      <c r="E219" s="254"/>
      <c r="F219" s="154" t="s">
        <v>63</v>
      </c>
      <c r="G219" s="155"/>
      <c r="H219" s="156"/>
      <c r="I219" s="157" t="s">
        <v>39</v>
      </c>
      <c r="J219" s="158">
        <f t="shared" si="40"/>
        <v>1</v>
      </c>
      <c r="K219" s="159" t="s">
        <v>46</v>
      </c>
      <c r="L219" s="159" t="s">
        <v>7</v>
      </c>
      <c r="M219" s="279"/>
      <c r="N219" s="160"/>
      <c r="O219" s="160"/>
      <c r="P219" s="161"/>
      <c r="Q219" s="160"/>
      <c r="R219" s="160"/>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286"/>
      <c r="BB219" s="78">
        <f t="shared" si="42"/>
        <v>0</v>
      </c>
      <c r="BC219" s="31"/>
    </row>
    <row r="220" spans="1:55" s="153" customFormat="1" ht="90">
      <c r="A220" s="152"/>
      <c r="B220" s="250" t="s">
        <v>170</v>
      </c>
      <c r="C220" s="164"/>
      <c r="D220" s="252"/>
      <c r="E220" s="254"/>
      <c r="F220" s="154" t="s">
        <v>63</v>
      </c>
      <c r="G220" s="155"/>
      <c r="H220" s="156"/>
      <c r="I220" s="157" t="s">
        <v>39</v>
      </c>
      <c r="J220" s="158">
        <f t="shared" si="40"/>
        <v>1</v>
      </c>
      <c r="K220" s="159" t="s">
        <v>46</v>
      </c>
      <c r="L220" s="159" t="s">
        <v>7</v>
      </c>
      <c r="M220" s="279"/>
      <c r="N220" s="160"/>
      <c r="O220" s="160"/>
      <c r="P220" s="161"/>
      <c r="Q220" s="160"/>
      <c r="R220" s="160"/>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286"/>
      <c r="BB220" s="78">
        <f t="shared" si="42"/>
        <v>0</v>
      </c>
      <c r="BC220" s="31"/>
    </row>
    <row r="221" spans="1:55" s="153" customFormat="1" ht="15">
      <c r="A221" s="152"/>
      <c r="B221" s="234" t="s">
        <v>171</v>
      </c>
      <c r="C221" s="164"/>
      <c r="D221" s="252">
        <v>15</v>
      </c>
      <c r="E221" s="254" t="s">
        <v>127</v>
      </c>
      <c r="F221" s="154" t="s">
        <v>63</v>
      </c>
      <c r="G221" s="155"/>
      <c r="H221" s="156"/>
      <c r="I221" s="157" t="s">
        <v>39</v>
      </c>
      <c r="J221" s="158">
        <f t="shared" si="40"/>
        <v>1</v>
      </c>
      <c r="K221" s="159" t="s">
        <v>46</v>
      </c>
      <c r="L221" s="159" t="s">
        <v>7</v>
      </c>
      <c r="M221" s="280"/>
      <c r="N221" s="160"/>
      <c r="O221" s="160"/>
      <c r="P221" s="161"/>
      <c r="Q221" s="160"/>
      <c r="R221" s="160"/>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286">
        <f t="shared" si="41"/>
        <v>0</v>
      </c>
      <c r="BB221" s="78">
        <f t="shared" si="42"/>
        <v>0</v>
      </c>
      <c r="BC221" s="31" t="str">
        <f t="shared" si="43"/>
        <v>INR Zero Only</v>
      </c>
    </row>
    <row r="222" spans="1:55" s="153" customFormat="1" ht="30">
      <c r="A222" s="152">
        <v>2.25</v>
      </c>
      <c r="B222" s="234" t="s">
        <v>788</v>
      </c>
      <c r="C222" s="164"/>
      <c r="D222" s="252">
        <v>2</v>
      </c>
      <c r="E222" s="254" t="s">
        <v>127</v>
      </c>
      <c r="F222" s="154" t="s">
        <v>63</v>
      </c>
      <c r="G222" s="155"/>
      <c r="H222" s="156"/>
      <c r="I222" s="157" t="s">
        <v>39</v>
      </c>
      <c r="J222" s="158">
        <f t="shared" si="40"/>
        <v>1</v>
      </c>
      <c r="K222" s="159" t="s">
        <v>46</v>
      </c>
      <c r="L222" s="159" t="s">
        <v>7</v>
      </c>
      <c r="M222" s="280"/>
      <c r="N222" s="160"/>
      <c r="O222" s="160"/>
      <c r="P222" s="161"/>
      <c r="Q222" s="160"/>
      <c r="R222" s="160"/>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286">
        <f t="shared" si="41"/>
        <v>0</v>
      </c>
      <c r="BB222" s="78">
        <f t="shared" si="42"/>
        <v>0</v>
      </c>
      <c r="BC222" s="31" t="str">
        <f t="shared" si="43"/>
        <v>INR Zero Only</v>
      </c>
    </row>
    <row r="223" spans="1:55" s="153" customFormat="1" ht="45">
      <c r="A223" s="152">
        <v>2.26</v>
      </c>
      <c r="B223" s="234" t="s">
        <v>789</v>
      </c>
      <c r="C223" s="164"/>
      <c r="D223" s="252">
        <v>13</v>
      </c>
      <c r="E223" s="254" t="s">
        <v>127</v>
      </c>
      <c r="F223" s="154" t="s">
        <v>63</v>
      </c>
      <c r="G223" s="155"/>
      <c r="H223" s="156"/>
      <c r="I223" s="157" t="s">
        <v>39</v>
      </c>
      <c r="J223" s="158">
        <f t="shared" si="40"/>
        <v>1</v>
      </c>
      <c r="K223" s="159" t="s">
        <v>46</v>
      </c>
      <c r="L223" s="159" t="s">
        <v>7</v>
      </c>
      <c r="M223" s="280"/>
      <c r="N223" s="160"/>
      <c r="O223" s="160"/>
      <c r="P223" s="161"/>
      <c r="Q223" s="160"/>
      <c r="R223" s="160"/>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286">
        <f t="shared" si="41"/>
        <v>0</v>
      </c>
      <c r="BB223" s="78">
        <f t="shared" si="42"/>
        <v>0</v>
      </c>
      <c r="BC223" s="31" t="str">
        <f t="shared" si="43"/>
        <v>INR Zero Only</v>
      </c>
    </row>
    <row r="224" spans="1:243" s="32" customFormat="1" ht="15">
      <c r="A224" s="72"/>
      <c r="B224" s="73" t="s">
        <v>174</v>
      </c>
      <c r="C224" s="21"/>
      <c r="D224" s="69"/>
      <c r="E224" s="109"/>
      <c r="F224" s="70" t="s">
        <v>63</v>
      </c>
      <c r="G224" s="34"/>
      <c r="H224" s="24"/>
      <c r="I224" s="22" t="s">
        <v>39</v>
      </c>
      <c r="J224" s="25">
        <f>IF(I224="Less(-)",-1,1)</f>
        <v>1</v>
      </c>
      <c r="K224" s="26" t="s">
        <v>46</v>
      </c>
      <c r="L224" s="26" t="s">
        <v>7</v>
      </c>
      <c r="M224" s="279"/>
      <c r="N224" s="60"/>
      <c r="O224" s="60"/>
      <c r="P224" s="105"/>
      <c r="Q224" s="60"/>
      <c r="R224" s="60"/>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286"/>
      <c r="BB224" s="78"/>
      <c r="BC224" s="31"/>
      <c r="IE224" s="33"/>
      <c r="IF224" s="33"/>
      <c r="IG224" s="33"/>
      <c r="IH224" s="33"/>
      <c r="II224" s="33"/>
    </row>
    <row r="225" spans="1:55" s="153" customFormat="1" ht="15">
      <c r="A225" s="152">
        <v>2.27</v>
      </c>
      <c r="B225" s="257" t="s">
        <v>173</v>
      </c>
      <c r="C225" s="164"/>
      <c r="D225" s="264"/>
      <c r="E225" s="269"/>
      <c r="F225" s="154" t="s">
        <v>63</v>
      </c>
      <c r="G225" s="155"/>
      <c r="H225" s="156"/>
      <c r="I225" s="157" t="s">
        <v>39</v>
      </c>
      <c r="J225" s="158">
        <f>IF(I225="Less(-)",-1,1)</f>
        <v>1</v>
      </c>
      <c r="K225" s="159" t="s">
        <v>46</v>
      </c>
      <c r="L225" s="159" t="s">
        <v>7</v>
      </c>
      <c r="M225" s="279"/>
      <c r="N225" s="160"/>
      <c r="O225" s="160"/>
      <c r="P225" s="161"/>
      <c r="Q225" s="160"/>
      <c r="R225" s="160"/>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286"/>
      <c r="BB225" s="78">
        <f>BA225+SUM(N225:AZ225)</f>
        <v>0</v>
      </c>
      <c r="BC225" s="31"/>
    </row>
    <row r="226" spans="1:55" s="153" customFormat="1" ht="45.75" customHeight="1">
      <c r="A226" s="152"/>
      <c r="B226" s="258" t="s">
        <v>797</v>
      </c>
      <c r="C226" s="164"/>
      <c r="D226" s="265">
        <v>9</v>
      </c>
      <c r="E226" s="270" t="s">
        <v>77</v>
      </c>
      <c r="F226" s="154" t="s">
        <v>63</v>
      </c>
      <c r="G226" s="155"/>
      <c r="H226" s="156"/>
      <c r="I226" s="157" t="s">
        <v>39</v>
      </c>
      <c r="J226" s="158">
        <f aca="true" t="shared" si="44" ref="J226:J237">IF(I226="Less(-)",-1,1)</f>
        <v>1</v>
      </c>
      <c r="K226" s="159" t="s">
        <v>46</v>
      </c>
      <c r="L226" s="159" t="s">
        <v>7</v>
      </c>
      <c r="M226" s="280"/>
      <c r="N226" s="160"/>
      <c r="O226" s="160"/>
      <c r="P226" s="161"/>
      <c r="Q226" s="160"/>
      <c r="R226" s="160"/>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286">
        <f>total_amount_ba($B$2,$D$2,D226,F226,J226,K226,M226)</f>
        <v>0</v>
      </c>
      <c r="BB226" s="78">
        <f aca="true" t="shared" si="45" ref="BB226:BB237">BA226+SUM(N226:AZ226)</f>
        <v>0</v>
      </c>
      <c r="BC226" s="31" t="str">
        <f aca="true" t="shared" si="46" ref="BC226:BC237">SpellNumber(L226,BB226)</f>
        <v>INR Zero Only</v>
      </c>
    </row>
    <row r="227" spans="1:55" s="153" customFormat="1" ht="15">
      <c r="A227" s="152">
        <v>2.28</v>
      </c>
      <c r="B227" s="259" t="s">
        <v>175</v>
      </c>
      <c r="C227" s="164"/>
      <c r="D227" s="252"/>
      <c r="E227" s="266"/>
      <c r="F227" s="154" t="s">
        <v>63</v>
      </c>
      <c r="G227" s="155"/>
      <c r="H227" s="156"/>
      <c r="I227" s="157" t="s">
        <v>39</v>
      </c>
      <c r="J227" s="158">
        <f t="shared" si="44"/>
        <v>1</v>
      </c>
      <c r="K227" s="159" t="s">
        <v>46</v>
      </c>
      <c r="L227" s="159" t="s">
        <v>7</v>
      </c>
      <c r="M227" s="279"/>
      <c r="N227" s="160"/>
      <c r="O227" s="160"/>
      <c r="P227" s="161"/>
      <c r="Q227" s="160"/>
      <c r="R227" s="160"/>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286"/>
      <c r="BB227" s="78">
        <f t="shared" si="45"/>
        <v>0</v>
      </c>
      <c r="BC227" s="31"/>
    </row>
    <row r="228" spans="1:55" s="153" customFormat="1" ht="105">
      <c r="A228" s="152"/>
      <c r="B228" s="250" t="s">
        <v>790</v>
      </c>
      <c r="C228" s="164"/>
      <c r="D228" s="252"/>
      <c r="E228" s="266"/>
      <c r="F228" s="154" t="s">
        <v>63</v>
      </c>
      <c r="G228" s="155"/>
      <c r="H228" s="156"/>
      <c r="I228" s="157" t="s">
        <v>39</v>
      </c>
      <c r="J228" s="158">
        <f t="shared" si="44"/>
        <v>1</v>
      </c>
      <c r="K228" s="159" t="s">
        <v>46</v>
      </c>
      <c r="L228" s="159" t="s">
        <v>7</v>
      </c>
      <c r="M228" s="279"/>
      <c r="N228" s="160"/>
      <c r="O228" s="160"/>
      <c r="P228" s="161"/>
      <c r="Q228" s="160"/>
      <c r="R228" s="160"/>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286"/>
      <c r="BB228" s="78">
        <f t="shared" si="45"/>
        <v>0</v>
      </c>
      <c r="BC228" s="31" t="str">
        <f t="shared" si="46"/>
        <v>INR Zero Only</v>
      </c>
    </row>
    <row r="229" spans="1:55" s="153" customFormat="1" ht="15">
      <c r="A229" s="152"/>
      <c r="B229" s="250" t="s">
        <v>791</v>
      </c>
      <c r="C229" s="164"/>
      <c r="D229" s="252">
        <v>180</v>
      </c>
      <c r="E229" s="266" t="s">
        <v>150</v>
      </c>
      <c r="F229" s="154" t="s">
        <v>63</v>
      </c>
      <c r="G229" s="155"/>
      <c r="H229" s="156"/>
      <c r="I229" s="157" t="s">
        <v>39</v>
      </c>
      <c r="J229" s="158">
        <f t="shared" si="44"/>
        <v>1</v>
      </c>
      <c r="K229" s="159" t="s">
        <v>46</v>
      </c>
      <c r="L229" s="159" t="s">
        <v>7</v>
      </c>
      <c r="M229" s="280"/>
      <c r="N229" s="160"/>
      <c r="O229" s="160"/>
      <c r="P229" s="161"/>
      <c r="Q229" s="160"/>
      <c r="R229" s="160"/>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286">
        <f>total_amount_ba($B$2,$D$2,D229,F229,J229,K229,M229)</f>
        <v>0</v>
      </c>
      <c r="BB229" s="78">
        <f t="shared" si="45"/>
        <v>0</v>
      </c>
      <c r="BC229" s="31" t="str">
        <f t="shared" si="46"/>
        <v>INR Zero Only</v>
      </c>
    </row>
    <row r="230" spans="1:55" s="153" customFormat="1" ht="15">
      <c r="A230" s="152">
        <v>2.29</v>
      </c>
      <c r="B230" s="260" t="s">
        <v>176</v>
      </c>
      <c r="C230" s="164"/>
      <c r="D230" s="252"/>
      <c r="E230" s="266"/>
      <c r="F230" s="154" t="s">
        <v>63</v>
      </c>
      <c r="G230" s="155"/>
      <c r="H230" s="156"/>
      <c r="I230" s="157" t="s">
        <v>39</v>
      </c>
      <c r="J230" s="158">
        <f t="shared" si="44"/>
        <v>1</v>
      </c>
      <c r="K230" s="159" t="s">
        <v>46</v>
      </c>
      <c r="L230" s="159" t="s">
        <v>7</v>
      </c>
      <c r="M230" s="279"/>
      <c r="N230" s="160"/>
      <c r="O230" s="160"/>
      <c r="P230" s="161"/>
      <c r="Q230" s="160"/>
      <c r="R230" s="160"/>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286"/>
      <c r="BB230" s="78">
        <f t="shared" si="45"/>
        <v>0</v>
      </c>
      <c r="BC230" s="31"/>
    </row>
    <row r="231" spans="1:55" s="153" customFormat="1" ht="90">
      <c r="A231" s="152"/>
      <c r="B231" s="250" t="s">
        <v>792</v>
      </c>
      <c r="C231" s="164"/>
      <c r="D231" s="251"/>
      <c r="E231" s="256"/>
      <c r="F231" s="154" t="s">
        <v>63</v>
      </c>
      <c r="G231" s="155"/>
      <c r="H231" s="156"/>
      <c r="I231" s="157" t="s">
        <v>39</v>
      </c>
      <c r="J231" s="158">
        <f t="shared" si="44"/>
        <v>1</v>
      </c>
      <c r="K231" s="159" t="s">
        <v>46</v>
      </c>
      <c r="L231" s="159" t="s">
        <v>7</v>
      </c>
      <c r="M231" s="279"/>
      <c r="N231" s="160"/>
      <c r="O231" s="160"/>
      <c r="P231" s="161"/>
      <c r="Q231" s="160"/>
      <c r="R231" s="160"/>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286"/>
      <c r="BB231" s="78">
        <f t="shared" si="45"/>
        <v>0</v>
      </c>
      <c r="BC231" s="31"/>
    </row>
    <row r="232" spans="1:55" s="153" customFormat="1" ht="15">
      <c r="A232" s="152"/>
      <c r="B232" s="250" t="s">
        <v>793</v>
      </c>
      <c r="C232" s="164"/>
      <c r="D232" s="252">
        <v>50</v>
      </c>
      <c r="E232" s="266" t="s">
        <v>150</v>
      </c>
      <c r="F232" s="154" t="s">
        <v>63</v>
      </c>
      <c r="G232" s="155"/>
      <c r="H232" s="156"/>
      <c r="I232" s="157" t="s">
        <v>39</v>
      </c>
      <c r="J232" s="158">
        <f t="shared" si="44"/>
        <v>1</v>
      </c>
      <c r="K232" s="159" t="s">
        <v>46</v>
      </c>
      <c r="L232" s="159" t="s">
        <v>7</v>
      </c>
      <c r="M232" s="280"/>
      <c r="N232" s="160"/>
      <c r="O232" s="160"/>
      <c r="P232" s="161"/>
      <c r="Q232" s="160"/>
      <c r="R232" s="160"/>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286">
        <f>total_amount_ba($B$2,$D$2,D232,F232,J232,K232,M232)</f>
        <v>0</v>
      </c>
      <c r="BB232" s="78">
        <f t="shared" si="45"/>
        <v>0</v>
      </c>
      <c r="BC232" s="31" t="str">
        <f t="shared" si="46"/>
        <v>INR Zero Only</v>
      </c>
    </row>
    <row r="233" spans="1:55" s="153" customFormat="1" ht="90">
      <c r="A233" s="152">
        <v>2.3</v>
      </c>
      <c r="B233" s="250" t="s">
        <v>794</v>
      </c>
      <c r="C233" s="164"/>
      <c r="D233" s="267"/>
      <c r="E233" s="271"/>
      <c r="F233" s="154" t="s">
        <v>63</v>
      </c>
      <c r="G233" s="155"/>
      <c r="H233" s="156"/>
      <c r="I233" s="157" t="s">
        <v>39</v>
      </c>
      <c r="J233" s="158">
        <f t="shared" si="44"/>
        <v>1</v>
      </c>
      <c r="K233" s="159" t="s">
        <v>46</v>
      </c>
      <c r="L233" s="159" t="s">
        <v>7</v>
      </c>
      <c r="M233" s="279"/>
      <c r="N233" s="160"/>
      <c r="O233" s="160"/>
      <c r="P233" s="161"/>
      <c r="Q233" s="160"/>
      <c r="R233" s="160"/>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286"/>
      <c r="BB233" s="78">
        <f t="shared" si="45"/>
        <v>0</v>
      </c>
      <c r="BC233" s="31"/>
    </row>
    <row r="234" spans="1:55" s="153" customFormat="1" ht="15">
      <c r="A234" s="152"/>
      <c r="B234" s="261" t="s">
        <v>795</v>
      </c>
      <c r="C234" s="164"/>
      <c r="D234" s="268">
        <v>50</v>
      </c>
      <c r="E234" s="271" t="s">
        <v>172</v>
      </c>
      <c r="F234" s="154" t="s">
        <v>63</v>
      </c>
      <c r="G234" s="155"/>
      <c r="H234" s="156"/>
      <c r="I234" s="157" t="s">
        <v>39</v>
      </c>
      <c r="J234" s="158">
        <f t="shared" si="44"/>
        <v>1</v>
      </c>
      <c r="K234" s="159" t="s">
        <v>46</v>
      </c>
      <c r="L234" s="159" t="s">
        <v>7</v>
      </c>
      <c r="M234" s="280"/>
      <c r="N234" s="160"/>
      <c r="O234" s="160"/>
      <c r="P234" s="161"/>
      <c r="Q234" s="160"/>
      <c r="R234" s="160"/>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286">
        <f>total_amount_ba($B$2,$D$2,D234,F234,J234,K234,M234)</f>
        <v>0</v>
      </c>
      <c r="BB234" s="78">
        <f t="shared" si="45"/>
        <v>0</v>
      </c>
      <c r="BC234" s="31" t="str">
        <f t="shared" si="46"/>
        <v>INR Zero Only</v>
      </c>
    </row>
    <row r="235" spans="1:55" s="153" customFormat="1" ht="15">
      <c r="A235" s="152">
        <v>2.31</v>
      </c>
      <c r="B235" s="262" t="s">
        <v>177</v>
      </c>
      <c r="C235" s="164"/>
      <c r="D235" s="267"/>
      <c r="E235" s="272"/>
      <c r="F235" s="154" t="s">
        <v>63</v>
      </c>
      <c r="G235" s="155"/>
      <c r="H235" s="156"/>
      <c r="I235" s="157" t="s">
        <v>39</v>
      </c>
      <c r="J235" s="158">
        <f t="shared" si="44"/>
        <v>1</v>
      </c>
      <c r="K235" s="159" t="s">
        <v>46</v>
      </c>
      <c r="L235" s="159" t="s">
        <v>7</v>
      </c>
      <c r="M235" s="279"/>
      <c r="N235" s="160"/>
      <c r="O235" s="160"/>
      <c r="P235" s="161"/>
      <c r="Q235" s="160"/>
      <c r="R235" s="160"/>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286"/>
      <c r="BB235" s="78">
        <f t="shared" si="45"/>
        <v>0</v>
      </c>
      <c r="BC235" s="31"/>
    </row>
    <row r="236" spans="1:55" s="153" customFormat="1" ht="114" customHeight="1">
      <c r="A236" s="152"/>
      <c r="B236" s="263" t="s">
        <v>178</v>
      </c>
      <c r="C236" s="164"/>
      <c r="D236" s="267"/>
      <c r="E236" s="272"/>
      <c r="F236" s="154" t="s">
        <v>63</v>
      </c>
      <c r="G236" s="155"/>
      <c r="H236" s="156"/>
      <c r="I236" s="157" t="s">
        <v>39</v>
      </c>
      <c r="J236" s="158">
        <f t="shared" si="44"/>
        <v>1</v>
      </c>
      <c r="K236" s="159" t="s">
        <v>46</v>
      </c>
      <c r="L236" s="159" t="s">
        <v>7</v>
      </c>
      <c r="M236" s="279"/>
      <c r="N236" s="160"/>
      <c r="O236" s="160"/>
      <c r="P236" s="161"/>
      <c r="Q236" s="160"/>
      <c r="R236" s="160"/>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286"/>
      <c r="BB236" s="78">
        <f t="shared" si="45"/>
        <v>0</v>
      </c>
      <c r="BC236" s="31"/>
    </row>
    <row r="237" spans="1:55" s="153" customFormat="1" ht="15">
      <c r="A237" s="152"/>
      <c r="B237" s="261" t="s">
        <v>796</v>
      </c>
      <c r="C237" s="164"/>
      <c r="D237" s="267">
        <v>14</v>
      </c>
      <c r="E237" s="272" t="s">
        <v>127</v>
      </c>
      <c r="F237" s="154" t="s">
        <v>63</v>
      </c>
      <c r="G237" s="155"/>
      <c r="H237" s="156"/>
      <c r="I237" s="157" t="s">
        <v>39</v>
      </c>
      <c r="J237" s="158">
        <f t="shared" si="44"/>
        <v>1</v>
      </c>
      <c r="K237" s="159" t="s">
        <v>46</v>
      </c>
      <c r="L237" s="159" t="s">
        <v>7</v>
      </c>
      <c r="M237" s="280"/>
      <c r="N237" s="160"/>
      <c r="O237" s="160"/>
      <c r="P237" s="161"/>
      <c r="Q237" s="160"/>
      <c r="R237" s="160"/>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286">
        <f>total_amount_ba($B$2,$D$2,D237,F237,J237,K237,M237)</f>
        <v>0</v>
      </c>
      <c r="BB237" s="78">
        <f t="shared" si="45"/>
        <v>0</v>
      </c>
      <c r="BC237" s="31" t="str">
        <f t="shared" si="46"/>
        <v>INR Zero Only</v>
      </c>
    </row>
    <row r="238" spans="1:243" s="32" customFormat="1" ht="33" customHeight="1">
      <c r="A238" s="112" t="s">
        <v>44</v>
      </c>
      <c r="B238" s="98"/>
      <c r="C238" s="99"/>
      <c r="D238" s="100"/>
      <c r="E238" s="124"/>
      <c r="F238" s="100"/>
      <c r="G238" s="100"/>
      <c r="H238" s="101"/>
      <c r="I238" s="101"/>
      <c r="J238" s="101"/>
      <c r="K238" s="101"/>
      <c r="L238" s="102"/>
      <c r="M238" s="28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287">
        <f>SUM(BA14:BA237)</f>
        <v>0</v>
      </c>
      <c r="BB238" s="175">
        <f>SUM(BB13:BB225)</f>
        <v>0</v>
      </c>
      <c r="BC238" s="104" t="str">
        <f>SpellNumber($E$2,BA238)</f>
        <v>INR Zero Only</v>
      </c>
      <c r="IE238" s="33">
        <v>4</v>
      </c>
      <c r="IF238" s="33" t="s">
        <v>41</v>
      </c>
      <c r="IG238" s="33" t="s">
        <v>43</v>
      </c>
      <c r="IH238" s="33">
        <v>10</v>
      </c>
      <c r="II238" s="33" t="s">
        <v>38</v>
      </c>
    </row>
    <row r="239" spans="1:243" s="51" customFormat="1" ht="39" customHeight="1" hidden="1">
      <c r="A239" s="119" t="s">
        <v>48</v>
      </c>
      <c r="B239" s="42"/>
      <c r="C239" s="43"/>
      <c r="D239" s="44"/>
      <c r="E239" s="248" t="s">
        <v>45</v>
      </c>
      <c r="F239" s="58"/>
      <c r="G239" s="46"/>
      <c r="H239" s="47"/>
      <c r="I239" s="47"/>
      <c r="J239" s="47"/>
      <c r="K239" s="48"/>
      <c r="L239" s="49"/>
      <c r="M239" s="50"/>
      <c r="O239" s="32"/>
      <c r="P239" s="32"/>
      <c r="Q239" s="32"/>
      <c r="R239" s="32"/>
      <c r="S239" s="32"/>
      <c r="BA239" s="288">
        <f>IF(ISBLANK(F239),0,IF(E239="Excess (+)",ROUND(BA238+(BA238*F239),2),IF(E239="Less (-)",ROUND(BA238+(BA238*F239*(-1)),2),0)))</f>
        <v>0</v>
      </c>
      <c r="BB239" s="176">
        <f>ROUND(BA239,0)</f>
        <v>0</v>
      </c>
      <c r="BC239" s="31" t="str">
        <f>SpellNumber(L239,BB239)</f>
        <v> Zero Only</v>
      </c>
      <c r="IE239" s="52"/>
      <c r="IF239" s="52"/>
      <c r="IG239" s="52"/>
      <c r="IH239" s="52"/>
      <c r="II239" s="52"/>
    </row>
    <row r="240" spans="1:243" s="51" customFormat="1" ht="51" customHeight="1">
      <c r="A240" s="113" t="s">
        <v>47</v>
      </c>
      <c r="B240" s="35"/>
      <c r="C240" s="297" t="str">
        <f>SpellNumber($E$2,BA238)</f>
        <v>INR Zero Only</v>
      </c>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c r="AA240" s="298"/>
      <c r="AB240" s="298"/>
      <c r="AC240" s="298"/>
      <c r="AD240" s="298"/>
      <c r="AE240" s="298"/>
      <c r="AF240" s="298"/>
      <c r="AG240" s="298"/>
      <c r="AH240" s="298"/>
      <c r="AI240" s="298"/>
      <c r="AJ240" s="298"/>
      <c r="AK240" s="298"/>
      <c r="AL240" s="298"/>
      <c r="AM240" s="298"/>
      <c r="AN240" s="298"/>
      <c r="AO240" s="298"/>
      <c r="AP240" s="298"/>
      <c r="AQ240" s="298"/>
      <c r="AR240" s="298"/>
      <c r="AS240" s="298"/>
      <c r="AT240" s="298"/>
      <c r="AU240" s="298"/>
      <c r="AV240" s="298"/>
      <c r="AW240" s="298"/>
      <c r="AX240" s="298"/>
      <c r="AY240" s="298"/>
      <c r="AZ240" s="298"/>
      <c r="BA240" s="298"/>
      <c r="BB240" s="298"/>
      <c r="BC240" s="299"/>
      <c r="IE240" s="52"/>
      <c r="IF240" s="52"/>
      <c r="IG240" s="52"/>
      <c r="IH240" s="52"/>
      <c r="II240" s="52"/>
    </row>
    <row r="241" spans="1:243" s="14" customFormat="1" ht="15">
      <c r="A241" s="120"/>
      <c r="B241" s="32"/>
      <c r="C241" s="53"/>
      <c r="D241" s="53"/>
      <c r="E241" s="126"/>
      <c r="F241" s="53"/>
      <c r="G241" s="53"/>
      <c r="H241" s="53"/>
      <c r="I241" s="53"/>
      <c r="J241" s="53"/>
      <c r="K241" s="53"/>
      <c r="L241" s="53"/>
      <c r="M241" s="282"/>
      <c r="O241" s="53"/>
      <c r="BA241" s="289"/>
      <c r="BC241" s="177"/>
      <c r="IE241" s="15"/>
      <c r="IF241" s="15"/>
      <c r="IG241" s="15"/>
      <c r="IH241" s="15"/>
      <c r="II241" s="15"/>
    </row>
    <row r="242" ht="15.75" customHeight="1"/>
    <row r="245" ht="15.75" customHeight="1"/>
    <row r="272" ht="15.75" customHeight="1"/>
    <row r="283" ht="15.75" customHeight="1"/>
    <row r="284" ht="15.75" customHeight="1"/>
    <row r="285" ht="15.75" customHeight="1"/>
    <row r="289" ht="15.75" customHeight="1"/>
    <row r="290" ht="15.75" customHeight="1"/>
  </sheetData>
  <sheetProtection password="E975" sheet="1" selectLockedCells="1"/>
  <mergeCells count="8">
    <mergeCell ref="A9:BC9"/>
    <mergeCell ref="C240:BC240"/>
    <mergeCell ref="A1:L1"/>
    <mergeCell ref="A4:BC4"/>
    <mergeCell ref="A5:BC5"/>
    <mergeCell ref="A6:BC6"/>
    <mergeCell ref="A7:BC7"/>
    <mergeCell ref="B8:BC8"/>
  </mergeCells>
  <conditionalFormatting sqref="E192:E193 E205 E199:E200 E213 E215 E210">
    <cfRule type="cellIs" priority="2" dxfId="1" operator="equal" stopIfTrue="1">
      <formula>0</formula>
    </cfRule>
  </conditionalFormatting>
  <dataValidations count="21">
    <dataValidation type="list" showInputMessage="1" showErrorMessage="1" promptTitle="Less or Excess" prompt="Please select either LESS  ( - )  or  EXCESS  ( + )" errorTitle="Please enter valid values only" error="Please select either LESS ( - ) or  EXCESS  ( + )" sqref="E239">
      <formula1>IF(ISBLANK(F239),$A$3:$C$3,$B$3:$C$3)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IF(E239&lt;&gt;"Select",99.9,0)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9">
      <formula1>IF(E239&lt;&gt;"Select",0,-1)</formula1>
      <formula2>IF(E239&lt;&gt;"Select",99.99,-1)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9">
      <formula1>"Select, Option C1, Option D1"</formula1>
    </dataValidation>
    <dataValidation allowBlank="1" showInputMessage="1" showErrorMessage="1" promptTitle="Units" prompt="Please enter Units in text" sqref="E190:E223 E155 E168 E183 E224:F237 E13:E14 E59 E143 E72 E32 F15:F223"/>
    <dataValidation type="decimal" allowBlank="1" showInputMessage="1" showErrorMessage="1" errorTitle="Invalid Entry" error="Only Numeric Values are allowed. " sqref="A208:A237 A119:A125 A13:A31 A60:A71 A33:A58 A73:A82 A84:A117 A127:A190">
      <formula1>0</formula1>
      <formula2>999999999999999</formula2>
    </dataValidation>
    <dataValidation allowBlank="1" showInputMessage="1" showErrorMessage="1" promptTitle="Itemcode/Make" prompt="Please enter text" sqref="C155 C13:C14 C168 E169:E182 C183 E184:E189 C190:C237 E33:E58 E144:E154 C143 E73:E142 C72 E60:E71 C59 E15:E31 C32 E156:E167"/>
    <dataValidation type="decimal" allowBlank="1" showInputMessage="1" showErrorMessage="1" promptTitle="Quantity" prompt="Please enter the Quantity for this item. " errorTitle="Invalid Entry" error="Only Numeric Values are allowed. " sqref="F13:F14 D13:D237">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5:M237">
      <formula1>0</formula1>
      <formula2>999999999999999</formula2>
    </dataValidation>
    <dataValidation type="list" allowBlank="1" showInputMessage="1" showErrorMessage="1" sqref="L13:L237">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237"/>
    <dataValidation type="list" showInputMessage="1" showErrorMessage="1" sqref="I13:I237">
      <formula1>"Excess(+), Less(-)"</formula1>
    </dataValidation>
    <dataValidation type="decimal" allowBlank="1" showInputMessage="1" showErrorMessage="1" promptTitle="Rate Entry" prompt="Please enter the Other Taxes2 in Rupees for this item. " errorTitle="Invaid Entry" error="Only Numeric Values are allowed. " sqref="N13:O2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7">
      <formula1>0</formula1>
      <formula2>999999999999999</formula2>
    </dataValidation>
    <dataValidation type="list" allowBlank="1" showInputMessage="1" showErrorMessage="1" sqref="K13:K237">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6.xml><?xml version="1.0" encoding="utf-8"?>
<worksheet xmlns="http://schemas.openxmlformats.org/spreadsheetml/2006/main" xmlns:r="http://schemas.openxmlformats.org/officeDocument/2006/relationships">
  <sheetPr codeName="Sheet26">
    <tabColor theme="4" tint="-0.4999699890613556"/>
  </sheetPr>
  <dimension ref="A1:II76"/>
  <sheetViews>
    <sheetView showGridLines="0" zoomScale="70" zoomScaleNormal="70" zoomScaleSheetLayoutView="55" zoomScalePageLayoutView="0" workbookViewId="0" topLeftCell="A1">
      <selection activeCell="M14" sqref="M14"/>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614</v>
      </c>
      <c r="B1" s="300"/>
      <c r="C1" s="300"/>
      <c r="D1" s="300"/>
      <c r="E1" s="300"/>
      <c r="F1" s="300"/>
      <c r="G1" s="300"/>
      <c r="H1" s="300"/>
      <c r="I1" s="300"/>
      <c r="J1" s="300"/>
      <c r="K1" s="300"/>
      <c r="L1" s="300"/>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11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179</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85.5">
      <c r="A14" s="19">
        <v>1.1</v>
      </c>
      <c r="B14" s="31" t="s">
        <v>599</v>
      </c>
      <c r="C14" s="21"/>
      <c r="D14" s="64">
        <v>1</v>
      </c>
      <c r="E14" s="23" t="s">
        <v>55</v>
      </c>
      <c r="F14" s="70" t="s">
        <v>63</v>
      </c>
      <c r="G14" s="34"/>
      <c r="H14" s="24"/>
      <c r="I14" s="22" t="s">
        <v>39</v>
      </c>
      <c r="J14" s="25">
        <f>IF(I14="Less(-)",-1,1)</f>
        <v>1</v>
      </c>
      <c r="K14" s="26" t="s">
        <v>46</v>
      </c>
      <c r="L14" s="26" t="s">
        <v>7</v>
      </c>
      <c r="M14" s="66"/>
      <c r="N14" s="60"/>
      <c r="O14" s="60"/>
      <c r="P14" s="105"/>
      <c r="Q14" s="60"/>
      <c r="R14" s="60"/>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total_amount_ba($B$2,$D$2,D14,F14,J14,K14,M14)</f>
        <v>0</v>
      </c>
      <c r="BB14" s="78">
        <f>BA14+SUM(N14:AZ14)</f>
        <v>0</v>
      </c>
      <c r="BC14" s="31" t="str">
        <f>SpellNumber(L14,BB14)</f>
        <v>INR Zero Only</v>
      </c>
      <c r="IE14" s="33"/>
      <c r="IF14" s="33"/>
      <c r="IG14" s="33"/>
      <c r="IH14" s="33"/>
      <c r="II14" s="33"/>
    </row>
    <row r="15" spans="1:243" s="32" customFormat="1" ht="99.75">
      <c r="A15" s="19">
        <v>1.2</v>
      </c>
      <c r="B15" s="31" t="s">
        <v>600</v>
      </c>
      <c r="C15" s="21"/>
      <c r="D15" s="64">
        <v>1</v>
      </c>
      <c r="E15" s="23" t="s">
        <v>55</v>
      </c>
      <c r="F15" s="70" t="s">
        <v>63</v>
      </c>
      <c r="G15" s="34"/>
      <c r="H15" s="24"/>
      <c r="I15" s="22" t="s">
        <v>39</v>
      </c>
      <c r="J15" s="25">
        <f>IF(I15="Less(-)",-1,1)</f>
        <v>1</v>
      </c>
      <c r="K15" s="26" t="s">
        <v>46</v>
      </c>
      <c r="L15" s="26" t="s">
        <v>7</v>
      </c>
      <c r="M15" s="66"/>
      <c r="N15" s="60"/>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99.75">
      <c r="A16" s="19">
        <v>1.3</v>
      </c>
      <c r="B16" s="31" t="s">
        <v>601</v>
      </c>
      <c r="C16" s="21"/>
      <c r="D16" s="64">
        <v>1</v>
      </c>
      <c r="E16" s="23" t="s">
        <v>55</v>
      </c>
      <c r="F16" s="70" t="s">
        <v>63</v>
      </c>
      <c r="G16" s="34"/>
      <c r="H16" s="24"/>
      <c r="I16" s="22" t="s">
        <v>39</v>
      </c>
      <c r="J16" s="25">
        <f aca="true" t="shared" si="0" ref="J16:J23">IF(I16="Less(-)",-1,1)</f>
        <v>1</v>
      </c>
      <c r="K16" s="26" t="s">
        <v>46</v>
      </c>
      <c r="L16" s="26" t="s">
        <v>7</v>
      </c>
      <c r="M16" s="66"/>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22">total_amount_ba($B$2,$D$2,D16,F16,J16,K16,M16)</f>
        <v>0</v>
      </c>
      <c r="BB16" s="78">
        <f aca="true" t="shared" si="2" ref="BB16:BB22">BA16+SUM(N16:AZ16)</f>
        <v>0</v>
      </c>
      <c r="BC16" s="31" t="str">
        <f aca="true" t="shared" si="3" ref="BC16:BC22">SpellNumber(L16,BB16)</f>
        <v>INR Zero Only</v>
      </c>
      <c r="IE16" s="33"/>
      <c r="IF16" s="33"/>
      <c r="IG16" s="33"/>
      <c r="IH16" s="33"/>
      <c r="II16" s="33"/>
    </row>
    <row r="17" spans="1:243" s="32" customFormat="1" ht="85.5">
      <c r="A17" s="19">
        <v>1.4</v>
      </c>
      <c r="B17" s="31" t="s">
        <v>602</v>
      </c>
      <c r="C17" s="21"/>
      <c r="D17" s="64">
        <v>1</v>
      </c>
      <c r="E17" s="23" t="s">
        <v>55</v>
      </c>
      <c r="F17" s="70" t="s">
        <v>63</v>
      </c>
      <c r="G17" s="34"/>
      <c r="H17" s="24"/>
      <c r="I17" s="22" t="s">
        <v>39</v>
      </c>
      <c r="J17" s="25">
        <f t="shared" si="0"/>
        <v>1</v>
      </c>
      <c r="K17" s="26" t="s">
        <v>46</v>
      </c>
      <c r="L17" s="26" t="s">
        <v>7</v>
      </c>
      <c r="M17" s="66"/>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8">
        <f t="shared" si="2"/>
        <v>0</v>
      </c>
      <c r="BC17" s="31" t="str">
        <f t="shared" si="3"/>
        <v>INR Zero Only</v>
      </c>
      <c r="IE17" s="33"/>
      <c r="IF17" s="33"/>
      <c r="IG17" s="33"/>
      <c r="IH17" s="33"/>
      <c r="II17" s="33"/>
    </row>
    <row r="18" spans="1:243" s="32" customFormat="1" ht="99.75">
      <c r="A18" s="19">
        <v>1.5</v>
      </c>
      <c r="B18" s="31" t="s">
        <v>603</v>
      </c>
      <c r="C18" s="151" t="s">
        <v>604</v>
      </c>
      <c r="D18" s="64">
        <v>1</v>
      </c>
      <c r="E18" s="23" t="s">
        <v>55</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 t="shared" si="1"/>
        <v>0</v>
      </c>
      <c r="BB18" s="78">
        <f t="shared" si="2"/>
        <v>0</v>
      </c>
      <c r="BC18" s="31" t="str">
        <f t="shared" si="3"/>
        <v>INR Zero Only</v>
      </c>
      <c r="IE18" s="33"/>
      <c r="IF18" s="33"/>
      <c r="IG18" s="33"/>
      <c r="IH18" s="33"/>
      <c r="II18" s="33"/>
    </row>
    <row r="19" spans="1:243" s="32" customFormat="1" ht="114">
      <c r="A19" s="19">
        <v>1.6</v>
      </c>
      <c r="B19" s="31" t="s">
        <v>605</v>
      </c>
      <c r="C19" s="151" t="s">
        <v>606</v>
      </c>
      <c r="D19" s="64">
        <v>1</v>
      </c>
      <c r="E19" s="23" t="s">
        <v>55</v>
      </c>
      <c r="F19" s="70" t="s">
        <v>63</v>
      </c>
      <c r="G19" s="34"/>
      <c r="H19" s="24"/>
      <c r="I19" s="22" t="s">
        <v>39</v>
      </c>
      <c r="J19" s="25">
        <f t="shared" si="0"/>
        <v>1</v>
      </c>
      <c r="K19" s="26" t="s">
        <v>46</v>
      </c>
      <c r="L19" s="26" t="s">
        <v>7</v>
      </c>
      <c r="M19" s="66"/>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8">
        <f t="shared" si="2"/>
        <v>0</v>
      </c>
      <c r="BC19" s="31" t="str">
        <f t="shared" si="3"/>
        <v>INR Zero Only</v>
      </c>
      <c r="IE19" s="33"/>
      <c r="IF19" s="33"/>
      <c r="IG19" s="33"/>
      <c r="IH19" s="33"/>
      <c r="II19" s="33"/>
    </row>
    <row r="20" spans="1:243" s="32" customFormat="1" ht="99.75">
      <c r="A20" s="19">
        <v>1.7</v>
      </c>
      <c r="B20" s="31" t="s">
        <v>607</v>
      </c>
      <c r="C20" s="151" t="s">
        <v>606</v>
      </c>
      <c r="D20" s="64">
        <v>1</v>
      </c>
      <c r="E20" s="23" t="s">
        <v>55</v>
      </c>
      <c r="F20" s="70" t="s">
        <v>63</v>
      </c>
      <c r="G20" s="34"/>
      <c r="H20" s="24"/>
      <c r="I20" s="22" t="s">
        <v>39</v>
      </c>
      <c r="J20" s="25">
        <f t="shared" si="0"/>
        <v>1</v>
      </c>
      <c r="K20" s="26" t="s">
        <v>46</v>
      </c>
      <c r="L20" s="26" t="s">
        <v>7</v>
      </c>
      <c r="M20" s="66"/>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8">
        <f t="shared" si="2"/>
        <v>0</v>
      </c>
      <c r="BC20" s="31" t="str">
        <f t="shared" si="3"/>
        <v>INR Zero Only</v>
      </c>
      <c r="IE20" s="33"/>
      <c r="IF20" s="33"/>
      <c r="IG20" s="33"/>
      <c r="IH20" s="33"/>
      <c r="II20" s="33"/>
    </row>
    <row r="21" spans="1:243" s="32" customFormat="1" ht="99.75">
      <c r="A21" s="19">
        <v>1.8</v>
      </c>
      <c r="B21" s="31" t="s">
        <v>608</v>
      </c>
      <c r="C21" s="151" t="s">
        <v>609</v>
      </c>
      <c r="D21" s="64">
        <v>1</v>
      </c>
      <c r="E21" s="23" t="s">
        <v>55</v>
      </c>
      <c r="F21" s="70" t="s">
        <v>63</v>
      </c>
      <c r="G21" s="34"/>
      <c r="H21" s="24"/>
      <c r="I21" s="22" t="s">
        <v>39</v>
      </c>
      <c r="J21" s="25">
        <f t="shared" si="0"/>
        <v>1</v>
      </c>
      <c r="K21" s="26" t="s">
        <v>46</v>
      </c>
      <c r="L21" s="26" t="s">
        <v>7</v>
      </c>
      <c r="M21" s="66"/>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f t="shared" si="1"/>
        <v>0</v>
      </c>
      <c r="BB21" s="78">
        <f t="shared" si="2"/>
        <v>0</v>
      </c>
      <c r="BC21" s="31" t="str">
        <f t="shared" si="3"/>
        <v>INR Zero Only</v>
      </c>
      <c r="IE21" s="33"/>
      <c r="IF21" s="33"/>
      <c r="IG21" s="33"/>
      <c r="IH21" s="33"/>
      <c r="II21" s="33"/>
    </row>
    <row r="22" spans="1:243" s="32" customFormat="1" ht="99.75">
      <c r="A22" s="19">
        <v>1.9</v>
      </c>
      <c r="B22" s="31" t="s">
        <v>610</v>
      </c>
      <c r="C22" s="151" t="s">
        <v>611</v>
      </c>
      <c r="D22" s="64">
        <v>1</v>
      </c>
      <c r="E22" s="23" t="s">
        <v>55</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f t="shared" si="1"/>
        <v>0</v>
      </c>
      <c r="BB22" s="78">
        <f t="shared" si="2"/>
        <v>0</v>
      </c>
      <c r="BC22" s="31" t="str">
        <f t="shared" si="3"/>
        <v>INR Zero Only</v>
      </c>
      <c r="IE22" s="33"/>
      <c r="IF22" s="33"/>
      <c r="IG22" s="33"/>
      <c r="IH22" s="33"/>
      <c r="II22" s="33"/>
    </row>
    <row r="23" spans="1:243" s="32" customFormat="1" ht="114">
      <c r="A23" s="72">
        <v>1.1</v>
      </c>
      <c r="B23" s="31" t="s">
        <v>612</v>
      </c>
      <c r="C23" s="151" t="s">
        <v>613</v>
      </c>
      <c r="D23" s="64">
        <v>1</v>
      </c>
      <c r="E23" s="23" t="s">
        <v>55</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total_amount_ba($B$2,$D$2,D23,F23,J23,K23,M23)</f>
        <v>0</v>
      </c>
      <c r="BB23" s="78">
        <f>BA23+SUM(N23:AZ23)</f>
        <v>0</v>
      </c>
      <c r="BC23" s="31" t="str">
        <f>SpellNumber(L23,BB23)</f>
        <v>INR Zero Only</v>
      </c>
      <c r="IE23" s="33"/>
      <c r="IF23" s="33"/>
      <c r="IG23" s="33"/>
      <c r="IH23" s="33"/>
      <c r="II23" s="33"/>
    </row>
    <row r="24" spans="1:243" s="32" customFormat="1" ht="33" customHeight="1">
      <c r="A24" s="112" t="s">
        <v>44</v>
      </c>
      <c r="B24" s="98"/>
      <c r="C24" s="99"/>
      <c r="D24" s="100"/>
      <c r="E24" s="124"/>
      <c r="F24" s="100"/>
      <c r="G24" s="100"/>
      <c r="H24" s="101"/>
      <c r="I24" s="101"/>
      <c r="J24" s="101"/>
      <c r="K24" s="101"/>
      <c r="L24" s="102"/>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103">
        <f>SUM(BA14:BA14)</f>
        <v>0</v>
      </c>
      <c r="BB24" s="103">
        <f>SUM(BB13:BB14)</f>
        <v>0</v>
      </c>
      <c r="BC24" s="104" t="str">
        <f>SpellNumber($E$2,BA24)</f>
        <v>INR Zero Only</v>
      </c>
      <c r="IE24" s="33">
        <v>4</v>
      </c>
      <c r="IF24" s="33" t="s">
        <v>41</v>
      </c>
      <c r="IG24" s="33" t="s">
        <v>43</v>
      </c>
      <c r="IH24" s="33">
        <v>10</v>
      </c>
      <c r="II24" s="33" t="s">
        <v>38</v>
      </c>
    </row>
    <row r="25" spans="1:243" s="51" customFormat="1" ht="39" customHeight="1" hidden="1">
      <c r="A25" s="119" t="s">
        <v>48</v>
      </c>
      <c r="B25" s="42"/>
      <c r="C25" s="43"/>
      <c r="D25" s="44"/>
      <c r="E25" s="125" t="s">
        <v>45</v>
      </c>
      <c r="F25" s="58"/>
      <c r="G25" s="46"/>
      <c r="H25" s="47"/>
      <c r="I25" s="47"/>
      <c r="J25" s="47"/>
      <c r="K25" s="48"/>
      <c r="L25" s="49"/>
      <c r="M25" s="50"/>
      <c r="O25" s="32"/>
      <c r="P25" s="32"/>
      <c r="Q25" s="32"/>
      <c r="R25" s="32"/>
      <c r="S25" s="32"/>
      <c r="BA25" s="56">
        <f>IF(ISBLANK(F25),0,IF(E25="Excess (+)",ROUND(BA24+(BA24*F25),2),IF(E25="Less (-)",ROUND(BA24+(BA24*F25*(-1)),2),0)))</f>
        <v>0</v>
      </c>
      <c r="BB25" s="57">
        <f>ROUND(BA25,0)</f>
        <v>0</v>
      </c>
      <c r="BC25" s="31" t="str">
        <f>SpellNumber(L25,BB25)</f>
        <v> Zero Only</v>
      </c>
      <c r="IE25" s="52"/>
      <c r="IF25" s="52"/>
      <c r="IG25" s="52"/>
      <c r="IH25" s="52"/>
      <c r="II25" s="52"/>
    </row>
    <row r="26" spans="1:243" s="51" customFormat="1" ht="51" customHeight="1">
      <c r="A26" s="113" t="s">
        <v>47</v>
      </c>
      <c r="B26" s="35"/>
      <c r="C26" s="297" t="str">
        <f>SpellNumber($E$2,BA24)</f>
        <v>INR Zero Only</v>
      </c>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9"/>
      <c r="IE26" s="52"/>
      <c r="IF26" s="52"/>
      <c r="IG26" s="52"/>
      <c r="IH26" s="52"/>
      <c r="II26" s="52"/>
    </row>
    <row r="27" spans="1:243" s="14" customFormat="1" ht="15">
      <c r="A27" s="120"/>
      <c r="B27" s="32"/>
      <c r="C27" s="53"/>
      <c r="D27" s="53"/>
      <c r="E27" s="126"/>
      <c r="F27" s="53"/>
      <c r="G27" s="53"/>
      <c r="H27" s="53"/>
      <c r="I27" s="53"/>
      <c r="J27" s="53"/>
      <c r="K27" s="53"/>
      <c r="L27" s="53"/>
      <c r="M27" s="53"/>
      <c r="O27" s="53"/>
      <c r="BA27" s="53"/>
      <c r="BC27" s="53"/>
      <c r="IE27" s="15"/>
      <c r="IF27" s="15"/>
      <c r="IG27" s="15"/>
      <c r="IH27" s="15"/>
      <c r="II27" s="15"/>
    </row>
    <row r="28" ht="15.75" customHeight="1"/>
    <row r="31" ht="15.75" customHeight="1"/>
    <row r="58" spans="2:243" s="121" customFormat="1" ht="15.75" customHeight="1">
      <c r="B58" s="116"/>
      <c r="C58" s="53"/>
      <c r="D58" s="53"/>
      <c r="E58" s="126"/>
      <c r="F58" s="53"/>
      <c r="G58" s="53"/>
      <c r="H58" s="53"/>
      <c r="I58" s="53"/>
      <c r="J58" s="53"/>
      <c r="K58" s="53"/>
      <c r="L58" s="53"/>
      <c r="M58" s="53"/>
      <c r="N58" s="54"/>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5"/>
      <c r="IF58" s="55"/>
      <c r="IG58" s="55"/>
      <c r="IH58" s="55"/>
      <c r="II58" s="55"/>
    </row>
    <row r="69" spans="2:243" s="121" customFormat="1" ht="15.75" customHeight="1">
      <c r="B69" s="116"/>
      <c r="C69" s="53"/>
      <c r="D69" s="53"/>
      <c r="E69" s="126"/>
      <c r="F69" s="53"/>
      <c r="G69" s="53"/>
      <c r="H69" s="53"/>
      <c r="I69" s="53"/>
      <c r="J69" s="53"/>
      <c r="K69" s="53"/>
      <c r="L69" s="53"/>
      <c r="M69" s="53"/>
      <c r="N69" s="54"/>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5"/>
      <c r="IF69" s="55"/>
      <c r="IG69" s="55"/>
      <c r="IH69" s="55"/>
      <c r="II69" s="55"/>
    </row>
    <row r="70" spans="2:243" s="121" customFormat="1" ht="15.75" customHeight="1">
      <c r="B70" s="116"/>
      <c r="C70" s="53"/>
      <c r="D70" s="53"/>
      <c r="E70" s="126"/>
      <c r="F70" s="53"/>
      <c r="G70" s="53"/>
      <c r="H70" s="53"/>
      <c r="I70" s="53"/>
      <c r="J70" s="53"/>
      <c r="K70" s="53"/>
      <c r="L70" s="53"/>
      <c r="M70" s="53"/>
      <c r="N70" s="54"/>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5"/>
      <c r="IF70" s="55"/>
      <c r="IG70" s="55"/>
      <c r="IH70" s="55"/>
      <c r="II70" s="55"/>
    </row>
    <row r="71" spans="2:243" s="121" customFormat="1" ht="15.75" customHeight="1">
      <c r="B71" s="116"/>
      <c r="C71" s="53"/>
      <c r="D71" s="53"/>
      <c r="E71" s="126"/>
      <c r="F71" s="53"/>
      <c r="G71" s="53"/>
      <c r="H71" s="53"/>
      <c r="I71" s="53"/>
      <c r="J71" s="53"/>
      <c r="K71" s="53"/>
      <c r="L71" s="53"/>
      <c r="M71" s="53"/>
      <c r="N71" s="54"/>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5"/>
      <c r="IF71" s="55"/>
      <c r="IG71" s="55"/>
      <c r="IH71" s="55"/>
      <c r="II71" s="55"/>
    </row>
    <row r="75" spans="2:243" s="121" customFormat="1" ht="15.75" customHeight="1">
      <c r="B75" s="116"/>
      <c r="C75" s="53"/>
      <c r="D75" s="53"/>
      <c r="E75" s="126"/>
      <c r="F75" s="53"/>
      <c r="G75" s="53"/>
      <c r="H75" s="53"/>
      <c r="I75" s="53"/>
      <c r="J75" s="53"/>
      <c r="K75" s="53"/>
      <c r="L75" s="53"/>
      <c r="M75" s="53"/>
      <c r="N75" s="54"/>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5"/>
      <c r="IF75" s="55"/>
      <c r="IG75" s="55"/>
      <c r="IH75" s="55"/>
      <c r="II75" s="55"/>
    </row>
    <row r="76" spans="2:243" s="121" customFormat="1" ht="15.75" customHeight="1">
      <c r="B76" s="116"/>
      <c r="C76" s="53"/>
      <c r="D76" s="53"/>
      <c r="E76" s="126"/>
      <c r="F76" s="53"/>
      <c r="G76" s="53"/>
      <c r="H76" s="53"/>
      <c r="I76" s="53"/>
      <c r="J76" s="53"/>
      <c r="K76" s="53"/>
      <c r="L76" s="53"/>
      <c r="M76" s="53"/>
      <c r="N76" s="54"/>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5"/>
      <c r="IF76" s="55"/>
      <c r="IG76" s="55"/>
      <c r="IH76" s="55"/>
      <c r="II76" s="55"/>
    </row>
  </sheetData>
  <sheetProtection password="E975" sheet="1" selectLockedCells="1"/>
  <mergeCells count="8">
    <mergeCell ref="C26:BC26"/>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quot;GST&quot; charges in Rupees for this item. " errorTitle="Invaid Entry" error="Only Numeric Values are allowed. " sqref="M14:M23">
      <formula1>0</formula1>
      <formula2>999999999999999</formula2>
    </dataValidation>
    <dataValidation allowBlank="1" showInputMessage="1" showErrorMessage="1" promptTitle="Units" prompt="Please enter Units in text" sqref="F14:F23 E13:E23"/>
    <dataValidation type="list" allowBlank="1" showInputMessage="1" showErrorMessage="1" sqref="K13:K2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23">
      <formula1>"INR"</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Quantity" prompt="Please enter the Quantity for this item. " errorTitle="Invalid Entry" error="Only Numeric Values are allowed. " sqref="F13 D13:D23">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7.xml><?xml version="1.0" encoding="utf-8"?>
<worksheet xmlns="http://schemas.openxmlformats.org/spreadsheetml/2006/main" xmlns:r="http://schemas.openxmlformats.org/officeDocument/2006/relationships">
  <sheetPr codeName="Sheet27">
    <tabColor theme="4" tint="-0.4999699890613556"/>
  </sheetPr>
  <dimension ref="A1:II247"/>
  <sheetViews>
    <sheetView showGridLines="0" zoomScale="85" zoomScaleNormal="85" zoomScaleSheetLayoutView="55" zoomScalePageLayoutView="0" workbookViewId="0" topLeftCell="A1">
      <selection activeCell="M16" sqref="M16"/>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615</v>
      </c>
      <c r="B1" s="300"/>
      <c r="C1" s="300"/>
      <c r="D1" s="300"/>
      <c r="E1" s="300"/>
      <c r="F1" s="300"/>
      <c r="G1" s="300"/>
      <c r="H1" s="300"/>
      <c r="I1" s="300"/>
      <c r="J1" s="300"/>
      <c r="K1" s="300"/>
      <c r="L1" s="300"/>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11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212</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2:243" s="32" customFormat="1" ht="18.75" customHeight="1">
      <c r="B14" s="87" t="s">
        <v>213</v>
      </c>
      <c r="C14" s="88"/>
      <c r="D14" s="89"/>
      <c r="E14" s="123"/>
      <c r="F14" s="90"/>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95"/>
      <c r="BB14" s="96"/>
      <c r="BC14" s="97"/>
      <c r="IE14" s="33"/>
      <c r="IF14" s="33"/>
      <c r="IG14" s="33"/>
      <c r="IH14" s="33"/>
      <c r="II14" s="33"/>
    </row>
    <row r="15" spans="1:243" s="32" customFormat="1" ht="15">
      <c r="A15" s="72">
        <v>1.01</v>
      </c>
      <c r="B15" s="107" t="s">
        <v>214</v>
      </c>
      <c r="C15" s="25"/>
      <c r="D15" s="106">
        <v>5</v>
      </c>
      <c r="E15" s="108" t="s">
        <v>127</v>
      </c>
      <c r="F15" s="70" t="s">
        <v>63</v>
      </c>
      <c r="G15" s="34"/>
      <c r="H15" s="24"/>
      <c r="I15" s="22" t="s">
        <v>39</v>
      </c>
      <c r="J15" s="25">
        <f>IF(I15="Less(-)",-1,1)</f>
        <v>1</v>
      </c>
      <c r="K15" s="26" t="s">
        <v>46</v>
      </c>
      <c r="L15" s="26" t="s">
        <v>7</v>
      </c>
      <c r="M15" s="66"/>
      <c r="N15" s="127"/>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25.5">
      <c r="A16" s="72">
        <v>1.02</v>
      </c>
      <c r="B16" s="107" t="s">
        <v>215</v>
      </c>
      <c r="C16" s="25"/>
      <c r="D16" s="106">
        <v>5</v>
      </c>
      <c r="E16" s="108" t="s">
        <v>127</v>
      </c>
      <c r="F16" s="70" t="s">
        <v>63</v>
      </c>
      <c r="G16" s="34"/>
      <c r="H16" s="24"/>
      <c r="I16" s="22" t="s">
        <v>39</v>
      </c>
      <c r="J16" s="25">
        <f aca="true" t="shared" si="0" ref="J16:J79">IF(I16="Less(-)",-1,1)</f>
        <v>1</v>
      </c>
      <c r="K16" s="26" t="s">
        <v>46</v>
      </c>
      <c r="L16" s="26" t="s">
        <v>7</v>
      </c>
      <c r="M16" s="66"/>
      <c r="N16" s="127"/>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total_amount_ba($B$2,$D$2,D16,F16,J16,K16,M16)</f>
        <v>0</v>
      </c>
      <c r="BB16" s="78">
        <f aca="true" t="shared" si="1" ref="BB16:BB78">BA16+SUM(N16:AZ16)</f>
        <v>0</v>
      </c>
      <c r="BC16" s="31" t="str">
        <f aca="true" t="shared" si="2" ref="BC16:BC78">SpellNumber(L16,BB16)</f>
        <v>INR Zero Only</v>
      </c>
      <c r="IE16" s="33"/>
      <c r="IF16" s="33"/>
      <c r="IG16" s="33"/>
      <c r="IH16" s="33"/>
      <c r="II16" s="33"/>
    </row>
    <row r="17" spans="1:243" s="32" customFormat="1" ht="15">
      <c r="A17" s="72"/>
      <c r="B17" s="107" t="s">
        <v>216</v>
      </c>
      <c r="C17" s="25"/>
      <c r="D17" s="106"/>
      <c r="E17" s="108"/>
      <c r="F17" s="70" t="s">
        <v>63</v>
      </c>
      <c r="G17" s="34"/>
      <c r="H17" s="24"/>
      <c r="I17" s="22" t="s">
        <v>39</v>
      </c>
      <c r="J17" s="25">
        <f t="shared" si="0"/>
        <v>1</v>
      </c>
      <c r="K17" s="26" t="s">
        <v>46</v>
      </c>
      <c r="L17" s="26" t="s">
        <v>7</v>
      </c>
      <c r="M17" s="47"/>
      <c r="N17" s="127"/>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c r="BB17" s="78"/>
      <c r="BC17" s="31"/>
      <c r="IE17" s="33"/>
      <c r="IF17" s="33"/>
      <c r="IG17" s="33"/>
      <c r="IH17" s="33"/>
      <c r="II17" s="33"/>
    </row>
    <row r="18" spans="1:243" s="32" customFormat="1" ht="15">
      <c r="A18" s="72">
        <v>1.03</v>
      </c>
      <c r="B18" s="107" t="s">
        <v>217</v>
      </c>
      <c r="C18" s="25"/>
      <c r="D18" s="106">
        <v>5</v>
      </c>
      <c r="E18" s="108" t="s">
        <v>127</v>
      </c>
      <c r="F18" s="70" t="s">
        <v>63</v>
      </c>
      <c r="G18" s="34"/>
      <c r="H18" s="24"/>
      <c r="I18" s="22" t="s">
        <v>39</v>
      </c>
      <c r="J18" s="25">
        <f t="shared" si="0"/>
        <v>1</v>
      </c>
      <c r="K18" s="26" t="s">
        <v>46</v>
      </c>
      <c r="L18" s="26" t="s">
        <v>7</v>
      </c>
      <c r="M18" s="66"/>
      <c r="N18" s="127"/>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total_amount_ba($B$2,$D$2,D18,F18,J18,K18,M18)</f>
        <v>0</v>
      </c>
      <c r="BB18" s="78">
        <f t="shared" si="1"/>
        <v>0</v>
      </c>
      <c r="BC18" s="31" t="str">
        <f t="shared" si="2"/>
        <v>INR Zero Only</v>
      </c>
      <c r="IE18" s="33"/>
      <c r="IF18" s="33"/>
      <c r="IG18" s="33"/>
      <c r="IH18" s="33"/>
      <c r="II18" s="33"/>
    </row>
    <row r="19" spans="1:243" s="32" customFormat="1" ht="15">
      <c r="A19" s="72"/>
      <c r="B19" s="107" t="s">
        <v>218</v>
      </c>
      <c r="C19" s="25"/>
      <c r="D19" s="106"/>
      <c r="E19" s="108"/>
      <c r="F19" s="70" t="s">
        <v>63</v>
      </c>
      <c r="G19" s="34"/>
      <c r="H19" s="24"/>
      <c r="I19" s="22" t="s">
        <v>39</v>
      </c>
      <c r="J19" s="25">
        <f t="shared" si="0"/>
        <v>1</v>
      </c>
      <c r="K19" s="26" t="s">
        <v>46</v>
      </c>
      <c r="L19" s="26" t="s">
        <v>7</v>
      </c>
      <c r="M19" s="47"/>
      <c r="N19" s="127"/>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c r="BB19" s="78"/>
      <c r="BC19" s="31"/>
      <c r="IE19" s="33"/>
      <c r="IF19" s="33"/>
      <c r="IG19" s="33"/>
      <c r="IH19" s="33"/>
      <c r="II19" s="33"/>
    </row>
    <row r="20" spans="1:243" s="32" customFormat="1" ht="38.25">
      <c r="A20" s="72">
        <v>1.04</v>
      </c>
      <c r="B20" s="107" t="s">
        <v>219</v>
      </c>
      <c r="C20" s="25"/>
      <c r="D20" s="106">
        <v>5</v>
      </c>
      <c r="E20" s="108" t="s">
        <v>127</v>
      </c>
      <c r="F20" s="70" t="s">
        <v>63</v>
      </c>
      <c r="G20" s="34"/>
      <c r="H20" s="24"/>
      <c r="I20" s="22" t="s">
        <v>39</v>
      </c>
      <c r="J20" s="25">
        <f t="shared" si="0"/>
        <v>1</v>
      </c>
      <c r="K20" s="26" t="s">
        <v>46</v>
      </c>
      <c r="L20" s="26" t="s">
        <v>7</v>
      </c>
      <c r="M20" s="66"/>
      <c r="N20" s="127"/>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total_amount_ba($B$2,$D$2,D20,F20,J20,K20,M20)</f>
        <v>0</v>
      </c>
      <c r="BB20" s="78">
        <f t="shared" si="1"/>
        <v>0</v>
      </c>
      <c r="BC20" s="31" t="str">
        <f t="shared" si="2"/>
        <v>INR Zero Only</v>
      </c>
      <c r="IE20" s="33"/>
      <c r="IF20" s="33"/>
      <c r="IG20" s="33"/>
      <c r="IH20" s="33"/>
      <c r="II20" s="33"/>
    </row>
    <row r="21" spans="1:243" s="32" customFormat="1" ht="25.5">
      <c r="A21" s="72"/>
      <c r="B21" s="107" t="s">
        <v>220</v>
      </c>
      <c r="C21" s="25"/>
      <c r="D21" s="106"/>
      <c r="E21" s="108"/>
      <c r="F21" s="70" t="s">
        <v>63</v>
      </c>
      <c r="G21" s="34"/>
      <c r="H21" s="24"/>
      <c r="I21" s="22" t="s">
        <v>39</v>
      </c>
      <c r="J21" s="25">
        <f t="shared" si="0"/>
        <v>1</v>
      </c>
      <c r="K21" s="26" t="s">
        <v>46</v>
      </c>
      <c r="L21" s="26" t="s">
        <v>7</v>
      </c>
      <c r="M21" s="47"/>
      <c r="N21" s="127"/>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c r="BB21" s="78"/>
      <c r="BC21" s="31"/>
      <c r="IE21" s="33"/>
      <c r="IF21" s="33"/>
      <c r="IG21" s="33"/>
      <c r="IH21" s="33"/>
      <c r="II21" s="33"/>
    </row>
    <row r="22" spans="1:243" s="32" customFormat="1" ht="15">
      <c r="A22" s="72">
        <v>1.05</v>
      </c>
      <c r="B22" s="107" t="s">
        <v>221</v>
      </c>
      <c r="C22" s="25"/>
      <c r="D22" s="106">
        <v>5</v>
      </c>
      <c r="E22" s="108" t="s">
        <v>127</v>
      </c>
      <c r="F22" s="70" t="s">
        <v>63</v>
      </c>
      <c r="G22" s="34"/>
      <c r="H22" s="24"/>
      <c r="I22" s="22" t="s">
        <v>39</v>
      </c>
      <c r="J22" s="25">
        <f t="shared" si="0"/>
        <v>1</v>
      </c>
      <c r="K22" s="26" t="s">
        <v>46</v>
      </c>
      <c r="L22" s="26" t="s">
        <v>7</v>
      </c>
      <c r="M22" s="66"/>
      <c r="N22" s="127"/>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f>total_amount_ba($B$2,$D$2,D22,F22,J22,K22,M22)</f>
        <v>0</v>
      </c>
      <c r="BB22" s="78">
        <f t="shared" si="1"/>
        <v>0</v>
      </c>
      <c r="BC22" s="31" t="str">
        <f t="shared" si="2"/>
        <v>INR Zero Only</v>
      </c>
      <c r="IE22" s="33"/>
      <c r="IF22" s="33"/>
      <c r="IG22" s="33"/>
      <c r="IH22" s="33"/>
      <c r="II22" s="33"/>
    </row>
    <row r="23" spans="1:243" s="32" customFormat="1" ht="51">
      <c r="A23" s="72">
        <v>1.06</v>
      </c>
      <c r="B23" s="107" t="s">
        <v>222</v>
      </c>
      <c r="C23" s="25"/>
      <c r="D23" s="106">
        <v>5</v>
      </c>
      <c r="E23" s="108" t="s">
        <v>127</v>
      </c>
      <c r="F23" s="70" t="s">
        <v>63</v>
      </c>
      <c r="G23" s="34"/>
      <c r="H23" s="24"/>
      <c r="I23" s="22" t="s">
        <v>39</v>
      </c>
      <c r="J23" s="25">
        <f t="shared" si="0"/>
        <v>1</v>
      </c>
      <c r="K23" s="26" t="s">
        <v>46</v>
      </c>
      <c r="L23" s="26" t="s">
        <v>7</v>
      </c>
      <c r="M23" s="66"/>
      <c r="N23" s="127"/>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total_amount_ba($B$2,$D$2,D23,F23,J23,K23,M23)</f>
        <v>0</v>
      </c>
      <c r="BB23" s="78">
        <f t="shared" si="1"/>
        <v>0</v>
      </c>
      <c r="BC23" s="31" t="str">
        <f t="shared" si="2"/>
        <v>INR Zero Only</v>
      </c>
      <c r="IE23" s="33"/>
      <c r="IF23" s="33"/>
      <c r="IG23" s="33"/>
      <c r="IH23" s="33"/>
      <c r="II23" s="33"/>
    </row>
    <row r="24" spans="1:243" s="32" customFormat="1" ht="15">
      <c r="A24" s="72"/>
      <c r="B24" s="107" t="s">
        <v>223</v>
      </c>
      <c r="C24" s="25"/>
      <c r="D24" s="106"/>
      <c r="E24" s="108"/>
      <c r="F24" s="70" t="s">
        <v>63</v>
      </c>
      <c r="G24" s="34"/>
      <c r="H24" s="24"/>
      <c r="I24" s="22" t="s">
        <v>39</v>
      </c>
      <c r="J24" s="25">
        <f t="shared" si="0"/>
        <v>1</v>
      </c>
      <c r="K24" s="26" t="s">
        <v>46</v>
      </c>
      <c r="L24" s="26" t="s">
        <v>7</v>
      </c>
      <c r="M24" s="47"/>
      <c r="N24" s="127"/>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c r="BB24" s="78"/>
      <c r="BC24" s="31"/>
      <c r="IE24" s="33"/>
      <c r="IF24" s="33"/>
      <c r="IG24" s="33"/>
      <c r="IH24" s="33"/>
      <c r="II24" s="33"/>
    </row>
    <row r="25" spans="1:243" s="32" customFormat="1" ht="15">
      <c r="A25" s="72">
        <v>1.07</v>
      </c>
      <c r="B25" s="107" t="s">
        <v>224</v>
      </c>
      <c r="C25" s="25"/>
      <c r="D25" s="106">
        <v>5</v>
      </c>
      <c r="E25" s="108" t="s">
        <v>127</v>
      </c>
      <c r="F25" s="70" t="s">
        <v>63</v>
      </c>
      <c r="G25" s="34"/>
      <c r="H25" s="24"/>
      <c r="I25" s="22" t="s">
        <v>39</v>
      </c>
      <c r="J25" s="25">
        <f t="shared" si="0"/>
        <v>1</v>
      </c>
      <c r="K25" s="26" t="s">
        <v>46</v>
      </c>
      <c r="L25" s="26" t="s">
        <v>7</v>
      </c>
      <c r="M25" s="66"/>
      <c r="N25" s="127"/>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f>total_amount_ba($B$2,$D$2,D25,F25,J25,K25,M25)</f>
        <v>0</v>
      </c>
      <c r="BB25" s="78">
        <f t="shared" si="1"/>
        <v>0</v>
      </c>
      <c r="BC25" s="31" t="str">
        <f t="shared" si="2"/>
        <v>INR Zero Only</v>
      </c>
      <c r="IE25" s="33"/>
      <c r="IF25" s="33"/>
      <c r="IG25" s="33"/>
      <c r="IH25" s="33"/>
      <c r="II25" s="33"/>
    </row>
    <row r="26" spans="1:243" s="32" customFormat="1" ht="25.5">
      <c r="A26" s="72"/>
      <c r="B26" s="107" t="s">
        <v>225</v>
      </c>
      <c r="C26" s="25"/>
      <c r="D26" s="106"/>
      <c r="E26" s="108"/>
      <c r="F26" s="70" t="s">
        <v>63</v>
      </c>
      <c r="G26" s="34"/>
      <c r="H26" s="24"/>
      <c r="I26" s="22" t="s">
        <v>39</v>
      </c>
      <c r="J26" s="25">
        <f t="shared" si="0"/>
        <v>1</v>
      </c>
      <c r="K26" s="26" t="s">
        <v>46</v>
      </c>
      <c r="L26" s="26" t="s">
        <v>7</v>
      </c>
      <c r="M26" s="47"/>
      <c r="N26" s="127"/>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c r="BB26" s="78"/>
      <c r="BC26" s="31"/>
      <c r="IE26" s="33"/>
      <c r="IF26" s="33"/>
      <c r="IG26" s="33"/>
      <c r="IH26" s="33"/>
      <c r="II26" s="33"/>
    </row>
    <row r="27" spans="1:243" s="32" customFormat="1" ht="15">
      <c r="A27" s="72">
        <v>1.08</v>
      </c>
      <c r="B27" s="107" t="s">
        <v>221</v>
      </c>
      <c r="C27" s="25"/>
      <c r="D27" s="106">
        <v>2</v>
      </c>
      <c r="E27" s="108" t="s">
        <v>127</v>
      </c>
      <c r="F27" s="70" t="s">
        <v>63</v>
      </c>
      <c r="G27" s="34"/>
      <c r="H27" s="24"/>
      <c r="I27" s="22" t="s">
        <v>39</v>
      </c>
      <c r="J27" s="25">
        <f t="shared" si="0"/>
        <v>1</v>
      </c>
      <c r="K27" s="26" t="s">
        <v>46</v>
      </c>
      <c r="L27" s="26" t="s">
        <v>7</v>
      </c>
      <c r="M27" s="66"/>
      <c r="N27" s="127"/>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total_amount_ba($B$2,$D$2,D27,F27,J27,K27,M27)</f>
        <v>0</v>
      </c>
      <c r="BB27" s="78">
        <f t="shared" si="1"/>
        <v>0</v>
      </c>
      <c r="BC27" s="31" t="str">
        <f t="shared" si="2"/>
        <v>INR Zero Only</v>
      </c>
      <c r="IE27" s="33"/>
      <c r="IF27" s="33"/>
      <c r="IG27" s="33"/>
      <c r="IH27" s="33"/>
      <c r="II27" s="33"/>
    </row>
    <row r="28" spans="1:243" s="32" customFormat="1" ht="25.5">
      <c r="A28" s="72"/>
      <c r="B28" s="107" t="s">
        <v>226</v>
      </c>
      <c r="C28" s="25"/>
      <c r="D28" s="106"/>
      <c r="E28" s="108"/>
      <c r="F28" s="70" t="s">
        <v>63</v>
      </c>
      <c r="G28" s="34"/>
      <c r="H28" s="24"/>
      <c r="I28" s="22" t="s">
        <v>39</v>
      </c>
      <c r="J28" s="25">
        <f t="shared" si="0"/>
        <v>1</v>
      </c>
      <c r="K28" s="26" t="s">
        <v>46</v>
      </c>
      <c r="L28" s="26" t="s">
        <v>7</v>
      </c>
      <c r="M28" s="47"/>
      <c r="N28" s="127"/>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c r="BB28" s="78"/>
      <c r="BC28" s="31"/>
      <c r="IE28" s="33"/>
      <c r="IF28" s="33"/>
      <c r="IG28" s="33"/>
      <c r="IH28" s="33"/>
      <c r="II28" s="33"/>
    </row>
    <row r="29" spans="1:243" s="32" customFormat="1" ht="15">
      <c r="A29" s="72">
        <v>1.09</v>
      </c>
      <c r="B29" s="107" t="s">
        <v>227</v>
      </c>
      <c r="C29" s="25"/>
      <c r="D29" s="106">
        <v>5</v>
      </c>
      <c r="E29" s="108" t="s">
        <v>127</v>
      </c>
      <c r="F29" s="70" t="s">
        <v>63</v>
      </c>
      <c r="G29" s="34"/>
      <c r="H29" s="24"/>
      <c r="I29" s="22" t="s">
        <v>39</v>
      </c>
      <c r="J29" s="25">
        <f t="shared" si="0"/>
        <v>1</v>
      </c>
      <c r="K29" s="26" t="s">
        <v>46</v>
      </c>
      <c r="L29" s="26" t="s">
        <v>7</v>
      </c>
      <c r="M29" s="66"/>
      <c r="N29" s="127"/>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total_amount_ba($B$2,$D$2,D29,F29,J29,K29,M29)</f>
        <v>0</v>
      </c>
      <c r="BB29" s="78">
        <f t="shared" si="1"/>
        <v>0</v>
      </c>
      <c r="BC29" s="31" t="str">
        <f t="shared" si="2"/>
        <v>INR Zero Only</v>
      </c>
      <c r="IE29" s="33"/>
      <c r="IF29" s="33"/>
      <c r="IG29" s="33"/>
      <c r="IH29" s="33"/>
      <c r="II29" s="33"/>
    </row>
    <row r="30" spans="1:243" s="32" customFormat="1" ht="51">
      <c r="A30" s="72">
        <v>1.1</v>
      </c>
      <c r="B30" s="107" t="s">
        <v>234</v>
      </c>
      <c r="C30" s="25"/>
      <c r="D30" s="106">
        <v>5</v>
      </c>
      <c r="E30" s="108" t="s">
        <v>127</v>
      </c>
      <c r="F30" s="70" t="s">
        <v>63</v>
      </c>
      <c r="G30" s="34"/>
      <c r="H30" s="24"/>
      <c r="I30" s="22" t="s">
        <v>39</v>
      </c>
      <c r="J30" s="25">
        <f t="shared" si="0"/>
        <v>1</v>
      </c>
      <c r="K30" s="26" t="s">
        <v>46</v>
      </c>
      <c r="L30" s="26" t="s">
        <v>7</v>
      </c>
      <c r="M30" s="66"/>
      <c r="N30" s="127"/>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f>total_amount_ba($B$2,$D$2,D30,F30,J30,K30,M30)</f>
        <v>0</v>
      </c>
      <c r="BB30" s="78">
        <f t="shared" si="1"/>
        <v>0</v>
      </c>
      <c r="BC30" s="31" t="str">
        <f t="shared" si="2"/>
        <v>INR Zero Only</v>
      </c>
      <c r="IE30" s="33"/>
      <c r="IF30" s="33"/>
      <c r="IG30" s="33"/>
      <c r="IH30" s="33"/>
      <c r="II30" s="33"/>
    </row>
    <row r="31" spans="1:243" s="32" customFormat="1" ht="25.5">
      <c r="A31" s="72"/>
      <c r="B31" s="107" t="s">
        <v>235</v>
      </c>
      <c r="C31" s="25"/>
      <c r="D31" s="106"/>
      <c r="E31" s="108"/>
      <c r="F31" s="70" t="s">
        <v>63</v>
      </c>
      <c r="G31" s="34"/>
      <c r="H31" s="24"/>
      <c r="I31" s="22" t="s">
        <v>39</v>
      </c>
      <c r="J31" s="25">
        <f t="shared" si="0"/>
        <v>1</v>
      </c>
      <c r="K31" s="26" t="s">
        <v>46</v>
      </c>
      <c r="L31" s="26" t="s">
        <v>7</v>
      </c>
      <c r="M31" s="47"/>
      <c r="N31" s="127"/>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c r="BB31" s="78"/>
      <c r="BC31" s="31"/>
      <c r="IE31" s="33"/>
      <c r="IF31" s="33"/>
      <c r="IG31" s="33"/>
      <c r="IH31" s="33"/>
      <c r="II31" s="33"/>
    </row>
    <row r="32" spans="1:243" s="32" customFormat="1" ht="15">
      <c r="A32" s="72">
        <v>1.11</v>
      </c>
      <c r="B32" s="107" t="s">
        <v>221</v>
      </c>
      <c r="C32" s="25"/>
      <c r="D32" s="106">
        <v>5</v>
      </c>
      <c r="E32" s="108" t="s">
        <v>127</v>
      </c>
      <c r="F32" s="70" t="s">
        <v>63</v>
      </c>
      <c r="G32" s="34"/>
      <c r="H32" s="24"/>
      <c r="I32" s="22" t="s">
        <v>39</v>
      </c>
      <c r="J32" s="25">
        <f t="shared" si="0"/>
        <v>1</v>
      </c>
      <c r="K32" s="26" t="s">
        <v>46</v>
      </c>
      <c r="L32" s="26" t="s">
        <v>7</v>
      </c>
      <c r="M32" s="66"/>
      <c r="N32" s="127"/>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aca="true" t="shared" si="3" ref="BA32:BA37">total_amount_ba($B$2,$D$2,D32,F32,J32,K32,M32)</f>
        <v>0</v>
      </c>
      <c r="BB32" s="78">
        <f t="shared" si="1"/>
        <v>0</v>
      </c>
      <c r="BC32" s="31" t="str">
        <f t="shared" si="2"/>
        <v>INR Zero Only</v>
      </c>
      <c r="IE32" s="33"/>
      <c r="IF32" s="33"/>
      <c r="IG32" s="33"/>
      <c r="IH32" s="33"/>
      <c r="II32" s="33"/>
    </row>
    <row r="33" spans="1:243" s="32" customFormat="1" ht="25.5">
      <c r="A33" s="72">
        <v>1.12</v>
      </c>
      <c r="B33" s="107" t="s">
        <v>236</v>
      </c>
      <c r="C33" s="25"/>
      <c r="D33" s="106">
        <v>5</v>
      </c>
      <c r="E33" s="108" t="s">
        <v>127</v>
      </c>
      <c r="F33" s="70" t="s">
        <v>63</v>
      </c>
      <c r="G33" s="34"/>
      <c r="H33" s="24"/>
      <c r="I33" s="22" t="s">
        <v>39</v>
      </c>
      <c r="J33" s="25">
        <f t="shared" si="0"/>
        <v>1</v>
      </c>
      <c r="K33" s="26" t="s">
        <v>46</v>
      </c>
      <c r="L33" s="26" t="s">
        <v>7</v>
      </c>
      <c r="M33" s="66"/>
      <c r="N33" s="127"/>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3"/>
        <v>0</v>
      </c>
      <c r="BB33" s="78">
        <f t="shared" si="1"/>
        <v>0</v>
      </c>
      <c r="BC33" s="31" t="str">
        <f t="shared" si="2"/>
        <v>INR Zero Only</v>
      </c>
      <c r="IE33" s="33"/>
      <c r="IF33" s="33"/>
      <c r="IG33" s="33"/>
      <c r="IH33" s="33"/>
      <c r="II33" s="33"/>
    </row>
    <row r="34" spans="1:243" s="32" customFormat="1" ht="38.25">
      <c r="A34" s="72">
        <v>1.13</v>
      </c>
      <c r="B34" s="107" t="s">
        <v>237</v>
      </c>
      <c r="C34" s="25"/>
      <c r="D34" s="106">
        <v>5</v>
      </c>
      <c r="E34" s="108" t="s">
        <v>127</v>
      </c>
      <c r="F34" s="70" t="s">
        <v>63</v>
      </c>
      <c r="G34" s="34"/>
      <c r="H34" s="24"/>
      <c r="I34" s="22" t="s">
        <v>39</v>
      </c>
      <c r="J34" s="25">
        <f t="shared" si="0"/>
        <v>1</v>
      </c>
      <c r="K34" s="26" t="s">
        <v>46</v>
      </c>
      <c r="L34" s="26" t="s">
        <v>7</v>
      </c>
      <c r="M34" s="66"/>
      <c r="N34" s="127"/>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f t="shared" si="3"/>
        <v>0</v>
      </c>
      <c r="BB34" s="78">
        <f t="shared" si="1"/>
        <v>0</v>
      </c>
      <c r="BC34" s="31" t="str">
        <f t="shared" si="2"/>
        <v>INR Zero Only</v>
      </c>
      <c r="IE34" s="33"/>
      <c r="IF34" s="33"/>
      <c r="IG34" s="33"/>
      <c r="IH34" s="33"/>
      <c r="II34" s="33"/>
    </row>
    <row r="35" spans="1:243" s="32" customFormat="1" ht="38.25">
      <c r="A35" s="72">
        <v>1.14</v>
      </c>
      <c r="B35" s="107" t="s">
        <v>238</v>
      </c>
      <c r="C35" s="25"/>
      <c r="D35" s="106">
        <v>5</v>
      </c>
      <c r="E35" s="108" t="s">
        <v>127</v>
      </c>
      <c r="F35" s="70" t="s">
        <v>63</v>
      </c>
      <c r="G35" s="34"/>
      <c r="H35" s="24"/>
      <c r="I35" s="22" t="s">
        <v>39</v>
      </c>
      <c r="J35" s="25">
        <f t="shared" si="0"/>
        <v>1</v>
      </c>
      <c r="K35" s="26" t="s">
        <v>46</v>
      </c>
      <c r="L35" s="26" t="s">
        <v>7</v>
      </c>
      <c r="M35" s="66"/>
      <c r="N35" s="127"/>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3"/>
        <v>0</v>
      </c>
      <c r="BB35" s="78">
        <f t="shared" si="1"/>
        <v>0</v>
      </c>
      <c r="BC35" s="31" t="str">
        <f t="shared" si="2"/>
        <v>INR Zero Only</v>
      </c>
      <c r="IE35" s="33"/>
      <c r="IF35" s="33"/>
      <c r="IG35" s="33"/>
      <c r="IH35" s="33"/>
      <c r="II35" s="33"/>
    </row>
    <row r="36" spans="1:243" s="32" customFormat="1" ht="15">
      <c r="A36" s="72">
        <v>1.15</v>
      </c>
      <c r="B36" s="107" t="s">
        <v>239</v>
      </c>
      <c r="C36" s="25"/>
      <c r="D36" s="106">
        <v>5</v>
      </c>
      <c r="E36" s="108" t="s">
        <v>127</v>
      </c>
      <c r="F36" s="70" t="s">
        <v>63</v>
      </c>
      <c r="G36" s="34"/>
      <c r="H36" s="24"/>
      <c r="I36" s="22" t="s">
        <v>39</v>
      </c>
      <c r="J36" s="25">
        <f t="shared" si="0"/>
        <v>1</v>
      </c>
      <c r="K36" s="26" t="s">
        <v>46</v>
      </c>
      <c r="L36" s="26" t="s">
        <v>7</v>
      </c>
      <c r="M36" s="66"/>
      <c r="N36" s="127"/>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f t="shared" si="3"/>
        <v>0</v>
      </c>
      <c r="BB36" s="78">
        <f t="shared" si="1"/>
        <v>0</v>
      </c>
      <c r="BC36" s="31" t="str">
        <f t="shared" si="2"/>
        <v>INR Zero Only</v>
      </c>
      <c r="IE36" s="33"/>
      <c r="IF36" s="33"/>
      <c r="IG36" s="33"/>
      <c r="IH36" s="33"/>
      <c r="II36" s="33"/>
    </row>
    <row r="37" spans="1:243" s="32" customFormat="1" ht="15">
      <c r="A37" s="72">
        <v>1.16</v>
      </c>
      <c r="B37" s="107" t="s">
        <v>240</v>
      </c>
      <c r="C37" s="25"/>
      <c r="D37" s="106">
        <v>5</v>
      </c>
      <c r="E37" s="108" t="s">
        <v>127</v>
      </c>
      <c r="F37" s="70" t="s">
        <v>63</v>
      </c>
      <c r="G37" s="34"/>
      <c r="H37" s="24"/>
      <c r="I37" s="22" t="s">
        <v>39</v>
      </c>
      <c r="J37" s="25">
        <f t="shared" si="0"/>
        <v>1</v>
      </c>
      <c r="K37" s="26" t="s">
        <v>46</v>
      </c>
      <c r="L37" s="26" t="s">
        <v>7</v>
      </c>
      <c r="M37" s="66"/>
      <c r="N37" s="127"/>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f t="shared" si="3"/>
        <v>0</v>
      </c>
      <c r="BB37" s="78">
        <f t="shared" si="1"/>
        <v>0</v>
      </c>
      <c r="BC37" s="31" t="str">
        <f t="shared" si="2"/>
        <v>INR Zero Only</v>
      </c>
      <c r="IE37" s="33"/>
      <c r="IF37" s="33"/>
      <c r="IG37" s="33"/>
      <c r="IH37" s="33"/>
      <c r="II37" s="33"/>
    </row>
    <row r="38" spans="1:243" s="32" customFormat="1" ht="63.75">
      <c r="A38" s="72"/>
      <c r="B38" s="107" t="s">
        <v>250</v>
      </c>
      <c r="C38" s="25"/>
      <c r="D38" s="106"/>
      <c r="E38" s="108"/>
      <c r="F38" s="70" t="s">
        <v>63</v>
      </c>
      <c r="G38" s="34"/>
      <c r="H38" s="24"/>
      <c r="I38" s="22" t="s">
        <v>39</v>
      </c>
      <c r="J38" s="25">
        <f t="shared" si="0"/>
        <v>1</v>
      </c>
      <c r="K38" s="26" t="s">
        <v>46</v>
      </c>
      <c r="L38" s="26" t="s">
        <v>7</v>
      </c>
      <c r="M38" s="47"/>
      <c r="N38" s="127"/>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c r="BB38" s="78"/>
      <c r="BC38" s="31"/>
      <c r="IE38" s="33"/>
      <c r="IF38" s="33"/>
      <c r="IG38" s="33"/>
      <c r="IH38" s="33"/>
      <c r="II38" s="33"/>
    </row>
    <row r="39" spans="1:243" s="32" customFormat="1" ht="15">
      <c r="A39" s="72">
        <v>1.17</v>
      </c>
      <c r="B39" s="107" t="s">
        <v>251</v>
      </c>
      <c r="C39" s="25"/>
      <c r="D39" s="106">
        <v>1</v>
      </c>
      <c r="E39" s="108" t="s">
        <v>211</v>
      </c>
      <c r="F39" s="70" t="s">
        <v>63</v>
      </c>
      <c r="G39" s="34"/>
      <c r="H39" s="24"/>
      <c r="I39" s="22" t="s">
        <v>39</v>
      </c>
      <c r="J39" s="25">
        <f t="shared" si="0"/>
        <v>1</v>
      </c>
      <c r="K39" s="26" t="s">
        <v>46</v>
      </c>
      <c r="L39" s="26" t="s">
        <v>7</v>
      </c>
      <c r="M39" s="66"/>
      <c r="N39" s="127"/>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aca="true" t="shared" si="4" ref="BA39:BA45">total_amount_ba($B$2,$D$2,D39,F39,J39,K39,M39)</f>
        <v>0</v>
      </c>
      <c r="BB39" s="78">
        <f t="shared" si="1"/>
        <v>0</v>
      </c>
      <c r="BC39" s="31" t="str">
        <f t="shared" si="2"/>
        <v>INR Zero Only</v>
      </c>
      <c r="IE39" s="33"/>
      <c r="IF39" s="33"/>
      <c r="IG39" s="33"/>
      <c r="IH39" s="33"/>
      <c r="II39" s="33"/>
    </row>
    <row r="40" spans="1:243" s="32" customFormat="1" ht="15">
      <c r="A40" s="72">
        <v>1.18</v>
      </c>
      <c r="B40" s="107" t="s">
        <v>241</v>
      </c>
      <c r="C40" s="25"/>
      <c r="D40" s="106">
        <v>1</v>
      </c>
      <c r="E40" s="108" t="s">
        <v>211</v>
      </c>
      <c r="F40" s="70" t="s">
        <v>63</v>
      </c>
      <c r="G40" s="34"/>
      <c r="H40" s="24"/>
      <c r="I40" s="22" t="s">
        <v>39</v>
      </c>
      <c r="J40" s="25">
        <f t="shared" si="0"/>
        <v>1</v>
      </c>
      <c r="K40" s="26" t="s">
        <v>46</v>
      </c>
      <c r="L40" s="26" t="s">
        <v>7</v>
      </c>
      <c r="M40" s="66"/>
      <c r="N40" s="127"/>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4"/>
        <v>0</v>
      </c>
      <c r="BB40" s="78">
        <f>BA40+SUM(N40:AZ40)</f>
        <v>0</v>
      </c>
      <c r="BC40" s="31" t="str">
        <f>SpellNumber(L40,BB40)</f>
        <v>INR Zero Only</v>
      </c>
      <c r="IE40" s="33"/>
      <c r="IF40" s="33"/>
      <c r="IG40" s="33"/>
      <c r="IH40" s="33"/>
      <c r="II40" s="33"/>
    </row>
    <row r="41" spans="1:243" s="32" customFormat="1" ht="15">
      <c r="A41" s="72">
        <v>1.19</v>
      </c>
      <c r="B41" s="107" t="s">
        <v>242</v>
      </c>
      <c r="C41" s="25"/>
      <c r="D41" s="106">
        <v>1</v>
      </c>
      <c r="E41" s="108" t="s">
        <v>211</v>
      </c>
      <c r="F41" s="70" t="s">
        <v>63</v>
      </c>
      <c r="G41" s="34"/>
      <c r="H41" s="24"/>
      <c r="I41" s="22" t="s">
        <v>39</v>
      </c>
      <c r="J41" s="25">
        <f t="shared" si="0"/>
        <v>1</v>
      </c>
      <c r="K41" s="26" t="s">
        <v>46</v>
      </c>
      <c r="L41" s="26" t="s">
        <v>7</v>
      </c>
      <c r="M41" s="66"/>
      <c r="N41" s="127"/>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f t="shared" si="4"/>
        <v>0</v>
      </c>
      <c r="BB41" s="78">
        <f>BA41+SUM(N41:AZ41)</f>
        <v>0</v>
      </c>
      <c r="BC41" s="31" t="str">
        <f>SpellNumber(L41,BB41)</f>
        <v>INR Zero Only</v>
      </c>
      <c r="IE41" s="33"/>
      <c r="IF41" s="33"/>
      <c r="IG41" s="33"/>
      <c r="IH41" s="33"/>
      <c r="II41" s="33"/>
    </row>
    <row r="42" spans="1:243" s="32" customFormat="1" ht="15">
      <c r="A42" s="72">
        <v>1.2</v>
      </c>
      <c r="B42" s="107" t="s">
        <v>243</v>
      </c>
      <c r="C42" s="25"/>
      <c r="D42" s="106">
        <v>1</v>
      </c>
      <c r="E42" s="108" t="s">
        <v>211</v>
      </c>
      <c r="F42" s="70" t="s">
        <v>63</v>
      </c>
      <c r="G42" s="34"/>
      <c r="H42" s="24"/>
      <c r="I42" s="22" t="s">
        <v>39</v>
      </c>
      <c r="J42" s="25">
        <f t="shared" si="0"/>
        <v>1</v>
      </c>
      <c r="K42" s="26" t="s">
        <v>46</v>
      </c>
      <c r="L42" s="26" t="s">
        <v>7</v>
      </c>
      <c r="M42" s="66"/>
      <c r="N42" s="127"/>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f t="shared" si="4"/>
        <v>0</v>
      </c>
      <c r="BB42" s="78">
        <f>BA42+SUM(N42:AZ42)</f>
        <v>0</v>
      </c>
      <c r="BC42" s="31" t="str">
        <f>SpellNumber(L42,BB42)</f>
        <v>INR Zero Only</v>
      </c>
      <c r="IE42" s="33"/>
      <c r="IF42" s="33"/>
      <c r="IG42" s="33"/>
      <c r="IH42" s="33"/>
      <c r="II42" s="33"/>
    </row>
    <row r="43" spans="1:243" s="32" customFormat="1" ht="15">
      <c r="A43" s="72">
        <v>1.21</v>
      </c>
      <c r="B43" s="107" t="s">
        <v>244</v>
      </c>
      <c r="C43" s="25"/>
      <c r="D43" s="106">
        <v>1</v>
      </c>
      <c r="E43" s="108" t="s">
        <v>211</v>
      </c>
      <c r="F43" s="70" t="s">
        <v>63</v>
      </c>
      <c r="G43" s="34"/>
      <c r="H43" s="24"/>
      <c r="I43" s="22" t="s">
        <v>39</v>
      </c>
      <c r="J43" s="25">
        <f t="shared" si="0"/>
        <v>1</v>
      </c>
      <c r="K43" s="26" t="s">
        <v>46</v>
      </c>
      <c r="L43" s="26" t="s">
        <v>7</v>
      </c>
      <c r="M43" s="66"/>
      <c r="N43" s="127"/>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4"/>
        <v>0</v>
      </c>
      <c r="BB43" s="78">
        <f>BA43+SUM(N43:AZ43)</f>
        <v>0</v>
      </c>
      <c r="BC43" s="31" t="str">
        <f>SpellNumber(L43,BB43)</f>
        <v>INR Zero Only</v>
      </c>
      <c r="IE43" s="33"/>
      <c r="IF43" s="33"/>
      <c r="IG43" s="33"/>
      <c r="IH43" s="33"/>
      <c r="II43" s="33"/>
    </row>
    <row r="44" spans="1:243" s="32" customFormat="1" ht="15">
      <c r="A44" s="72">
        <v>1.22</v>
      </c>
      <c r="B44" s="107" t="s">
        <v>245</v>
      </c>
      <c r="C44" s="25"/>
      <c r="D44" s="106">
        <v>1</v>
      </c>
      <c r="E44" s="108" t="s">
        <v>211</v>
      </c>
      <c r="F44" s="70" t="s">
        <v>63</v>
      </c>
      <c r="G44" s="34"/>
      <c r="H44" s="24"/>
      <c r="I44" s="22" t="s">
        <v>39</v>
      </c>
      <c r="J44" s="25">
        <f t="shared" si="0"/>
        <v>1</v>
      </c>
      <c r="K44" s="26" t="s">
        <v>46</v>
      </c>
      <c r="L44" s="26" t="s">
        <v>7</v>
      </c>
      <c r="M44" s="66"/>
      <c r="N44" s="127"/>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78">
        <f t="shared" si="4"/>
        <v>0</v>
      </c>
      <c r="BB44" s="78">
        <f>BA44+SUM(N44:AZ44)</f>
        <v>0</v>
      </c>
      <c r="BC44" s="31" t="str">
        <f>SpellNumber(L44,BB44)</f>
        <v>INR Zero Only</v>
      </c>
      <c r="IE44" s="33"/>
      <c r="IF44" s="33"/>
      <c r="IG44" s="33"/>
      <c r="IH44" s="33"/>
      <c r="II44" s="33"/>
    </row>
    <row r="45" spans="1:243" s="32" customFormat="1" ht="54" customHeight="1">
      <c r="A45" s="72">
        <v>1.23</v>
      </c>
      <c r="B45" s="107" t="s">
        <v>246</v>
      </c>
      <c r="C45" s="25"/>
      <c r="D45" s="106">
        <v>1</v>
      </c>
      <c r="E45" s="108" t="s">
        <v>127</v>
      </c>
      <c r="F45" s="70" t="s">
        <v>63</v>
      </c>
      <c r="G45" s="34"/>
      <c r="H45" s="24"/>
      <c r="I45" s="22" t="s">
        <v>39</v>
      </c>
      <c r="J45" s="25">
        <f t="shared" si="0"/>
        <v>1</v>
      </c>
      <c r="K45" s="26" t="s">
        <v>46</v>
      </c>
      <c r="L45" s="26" t="s">
        <v>7</v>
      </c>
      <c r="M45" s="66"/>
      <c r="N45" s="127"/>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f t="shared" si="4"/>
        <v>0</v>
      </c>
      <c r="BB45" s="78">
        <f t="shared" si="1"/>
        <v>0</v>
      </c>
      <c r="BC45" s="31" t="str">
        <f t="shared" si="2"/>
        <v>INR Zero Only</v>
      </c>
      <c r="IE45" s="33"/>
      <c r="IF45" s="33"/>
      <c r="IG45" s="33"/>
      <c r="IH45" s="33"/>
      <c r="II45" s="33"/>
    </row>
    <row r="46" spans="2:243" s="32" customFormat="1" ht="114.75">
      <c r="B46" s="107" t="s">
        <v>247</v>
      </c>
      <c r="C46" s="25"/>
      <c r="D46" s="106"/>
      <c r="E46" s="108"/>
      <c r="F46" s="70" t="s">
        <v>63</v>
      </c>
      <c r="G46" s="34"/>
      <c r="H46" s="24"/>
      <c r="I46" s="22" t="s">
        <v>39</v>
      </c>
      <c r="J46" s="25">
        <f t="shared" si="0"/>
        <v>1</v>
      </c>
      <c r="K46" s="26" t="s">
        <v>46</v>
      </c>
      <c r="L46" s="26" t="s">
        <v>7</v>
      </c>
      <c r="M46" s="47"/>
      <c r="N46" s="127"/>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c r="BB46" s="78"/>
      <c r="BC46" s="31"/>
      <c r="IE46" s="33"/>
      <c r="IF46" s="33"/>
      <c r="IG46" s="33"/>
      <c r="IH46" s="33"/>
      <c r="II46" s="33"/>
    </row>
    <row r="47" spans="1:243" s="32" customFormat="1" ht="25.5">
      <c r="A47" s="72"/>
      <c r="B47" s="107" t="s">
        <v>248</v>
      </c>
      <c r="C47" s="25"/>
      <c r="D47" s="106"/>
      <c r="E47" s="108"/>
      <c r="F47" s="70" t="s">
        <v>63</v>
      </c>
      <c r="G47" s="34"/>
      <c r="H47" s="24"/>
      <c r="I47" s="22" t="s">
        <v>39</v>
      </c>
      <c r="J47" s="25">
        <f t="shared" si="0"/>
        <v>1</v>
      </c>
      <c r="K47" s="26" t="s">
        <v>46</v>
      </c>
      <c r="L47" s="26" t="s">
        <v>7</v>
      </c>
      <c r="M47" s="47"/>
      <c r="N47" s="127"/>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5">
      <c r="A48" s="72">
        <v>1.24</v>
      </c>
      <c r="B48" s="107" t="s">
        <v>249</v>
      </c>
      <c r="C48" s="25"/>
      <c r="D48" s="106">
        <v>1</v>
      </c>
      <c r="E48" s="108" t="s">
        <v>127</v>
      </c>
      <c r="F48" s="70" t="s">
        <v>63</v>
      </c>
      <c r="G48" s="34"/>
      <c r="H48" s="24"/>
      <c r="I48" s="22" t="s">
        <v>39</v>
      </c>
      <c r="J48" s="25">
        <f t="shared" si="0"/>
        <v>1</v>
      </c>
      <c r="K48" s="26" t="s">
        <v>46</v>
      </c>
      <c r="L48" s="26" t="s">
        <v>7</v>
      </c>
      <c r="M48" s="66"/>
      <c r="N48" s="127"/>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f>total_amount_ba($B$2,$D$2,D48,F48,J48,K48,M48)</f>
        <v>0</v>
      </c>
      <c r="BB48" s="78">
        <f t="shared" si="1"/>
        <v>0</v>
      </c>
      <c r="BC48" s="31" t="str">
        <f t="shared" si="2"/>
        <v>INR Zero Only</v>
      </c>
      <c r="IE48" s="33"/>
      <c r="IF48" s="33"/>
      <c r="IG48" s="33"/>
      <c r="IH48" s="33"/>
      <c r="II48" s="33"/>
    </row>
    <row r="49" spans="1:243" s="32" customFormat="1" ht="15">
      <c r="A49" s="72"/>
      <c r="B49" s="137" t="s">
        <v>228</v>
      </c>
      <c r="C49" s="25"/>
      <c r="D49" s="106"/>
      <c r="E49" s="108"/>
      <c r="F49" s="70" t="s">
        <v>63</v>
      </c>
      <c r="G49" s="34"/>
      <c r="H49" s="24"/>
      <c r="I49" s="22" t="s">
        <v>39</v>
      </c>
      <c r="J49" s="25">
        <f t="shared" si="0"/>
        <v>1</v>
      </c>
      <c r="K49" s="26" t="s">
        <v>46</v>
      </c>
      <c r="L49" s="26" t="s">
        <v>7</v>
      </c>
      <c r="M49" s="47"/>
      <c r="N49" s="127"/>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c r="BB49" s="78"/>
      <c r="BC49" s="31"/>
      <c r="IE49" s="33"/>
      <c r="IF49" s="33"/>
      <c r="IG49" s="33"/>
      <c r="IH49" s="33"/>
      <c r="II49" s="33"/>
    </row>
    <row r="50" spans="1:243" s="32" customFormat="1" ht="51">
      <c r="A50" s="72"/>
      <c r="B50" s="107" t="s">
        <v>229</v>
      </c>
      <c r="C50" s="25"/>
      <c r="D50" s="106"/>
      <c r="E50" s="108"/>
      <c r="F50" s="70" t="s">
        <v>63</v>
      </c>
      <c r="G50" s="34"/>
      <c r="H50" s="24"/>
      <c r="I50" s="22" t="s">
        <v>39</v>
      </c>
      <c r="J50" s="25">
        <f t="shared" si="0"/>
        <v>1</v>
      </c>
      <c r="K50" s="26" t="s">
        <v>46</v>
      </c>
      <c r="L50" s="26" t="s">
        <v>7</v>
      </c>
      <c r="M50" s="47"/>
      <c r="N50" s="127"/>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c r="BB50" s="78"/>
      <c r="BC50" s="31"/>
      <c r="IE50" s="33"/>
      <c r="IF50" s="33"/>
      <c r="IG50" s="33"/>
      <c r="IH50" s="33"/>
      <c r="II50" s="33"/>
    </row>
    <row r="51" spans="1:243" s="32" customFormat="1" ht="15">
      <c r="A51" s="72"/>
      <c r="B51" s="107" t="s">
        <v>230</v>
      </c>
      <c r="C51" s="25"/>
      <c r="D51" s="106"/>
      <c r="E51" s="108"/>
      <c r="F51" s="70" t="s">
        <v>63</v>
      </c>
      <c r="G51" s="34"/>
      <c r="H51" s="24"/>
      <c r="I51" s="22" t="s">
        <v>39</v>
      </c>
      <c r="J51" s="25">
        <f t="shared" si="0"/>
        <v>1</v>
      </c>
      <c r="K51" s="26" t="s">
        <v>46</v>
      </c>
      <c r="L51" s="26" t="s">
        <v>7</v>
      </c>
      <c r="M51" s="47"/>
      <c r="N51" s="127"/>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c r="BB51" s="78"/>
      <c r="BC51" s="31"/>
      <c r="IE51" s="33"/>
      <c r="IF51" s="33"/>
      <c r="IG51" s="33"/>
      <c r="IH51" s="33"/>
      <c r="II51" s="33"/>
    </row>
    <row r="52" spans="1:243" s="32" customFormat="1" ht="15">
      <c r="A52" s="72">
        <v>1.25</v>
      </c>
      <c r="B52" s="107" t="s">
        <v>231</v>
      </c>
      <c r="C52" s="25"/>
      <c r="D52" s="106">
        <v>3</v>
      </c>
      <c r="E52" s="108" t="s">
        <v>64</v>
      </c>
      <c r="F52" s="70" t="s">
        <v>63</v>
      </c>
      <c r="G52" s="34"/>
      <c r="H52" s="24"/>
      <c r="I52" s="22" t="s">
        <v>39</v>
      </c>
      <c r="J52" s="25">
        <f t="shared" si="0"/>
        <v>1</v>
      </c>
      <c r="K52" s="26" t="s">
        <v>46</v>
      </c>
      <c r="L52" s="26" t="s">
        <v>7</v>
      </c>
      <c r="M52" s="66"/>
      <c r="N52" s="127"/>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f>total_amount_ba($B$2,$D$2,D52,F52,J52,K52,M52)</f>
        <v>0</v>
      </c>
      <c r="BB52" s="78">
        <f t="shared" si="1"/>
        <v>0</v>
      </c>
      <c r="BC52" s="31" t="str">
        <f t="shared" si="2"/>
        <v>INR Zero Only</v>
      </c>
      <c r="IE52" s="33"/>
      <c r="IF52" s="33"/>
      <c r="IG52" s="33"/>
      <c r="IH52" s="33"/>
      <c r="II52" s="33"/>
    </row>
    <row r="53" spans="1:243" s="32" customFormat="1" ht="114.75">
      <c r="A53" s="72"/>
      <c r="B53" s="107" t="s">
        <v>232</v>
      </c>
      <c r="C53" s="25"/>
      <c r="D53" s="106"/>
      <c r="E53" s="108"/>
      <c r="F53" s="70" t="s">
        <v>63</v>
      </c>
      <c r="G53" s="34"/>
      <c r="H53" s="24"/>
      <c r="I53" s="22" t="s">
        <v>39</v>
      </c>
      <c r="J53" s="25">
        <f t="shared" si="0"/>
        <v>1</v>
      </c>
      <c r="K53" s="26" t="s">
        <v>46</v>
      </c>
      <c r="L53" s="26" t="s">
        <v>7</v>
      </c>
      <c r="M53" s="47"/>
      <c r="N53" s="127"/>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c r="BB53" s="78"/>
      <c r="BC53" s="31"/>
      <c r="IE53" s="33"/>
      <c r="IF53" s="33"/>
      <c r="IG53" s="33"/>
      <c r="IH53" s="33"/>
      <c r="II53" s="33"/>
    </row>
    <row r="54" spans="1:243" s="32" customFormat="1" ht="15">
      <c r="A54" s="72"/>
      <c r="B54" s="107" t="s">
        <v>233</v>
      </c>
      <c r="C54" s="25"/>
      <c r="D54" s="106"/>
      <c r="E54" s="108"/>
      <c r="F54" s="70" t="s">
        <v>63</v>
      </c>
      <c r="G54" s="34"/>
      <c r="H54" s="24"/>
      <c r="I54" s="22" t="s">
        <v>39</v>
      </c>
      <c r="J54" s="25">
        <f t="shared" si="0"/>
        <v>1</v>
      </c>
      <c r="K54" s="26" t="s">
        <v>46</v>
      </c>
      <c r="L54" s="26" t="s">
        <v>7</v>
      </c>
      <c r="M54" s="47"/>
      <c r="N54" s="127"/>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c r="BB54" s="78"/>
      <c r="BC54" s="31"/>
      <c r="IE54" s="33"/>
      <c r="IF54" s="33"/>
      <c r="IG54" s="33"/>
      <c r="IH54" s="33"/>
      <c r="II54" s="33"/>
    </row>
    <row r="55" spans="1:243" s="32" customFormat="1" ht="15">
      <c r="A55" s="72">
        <v>1.26</v>
      </c>
      <c r="B55" s="107" t="s">
        <v>231</v>
      </c>
      <c r="C55" s="25"/>
      <c r="D55" s="106">
        <v>2</v>
      </c>
      <c r="E55" s="108" t="s">
        <v>64</v>
      </c>
      <c r="F55" s="70" t="s">
        <v>63</v>
      </c>
      <c r="G55" s="34"/>
      <c r="H55" s="24"/>
      <c r="I55" s="22" t="s">
        <v>39</v>
      </c>
      <c r="J55" s="25">
        <f t="shared" si="0"/>
        <v>1</v>
      </c>
      <c r="K55" s="26" t="s">
        <v>46</v>
      </c>
      <c r="L55" s="26" t="s">
        <v>7</v>
      </c>
      <c r="M55" s="66"/>
      <c r="N55" s="127"/>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total_amount_ba($B$2,$D$2,D55,F55,J55,K55,M55)</f>
        <v>0</v>
      </c>
      <c r="BB55" s="78">
        <f t="shared" si="1"/>
        <v>0</v>
      </c>
      <c r="BC55" s="31" t="str">
        <f t="shared" si="2"/>
        <v>INR Zero Only</v>
      </c>
      <c r="IE55" s="33"/>
      <c r="IF55" s="33"/>
      <c r="IG55" s="33"/>
      <c r="IH55" s="33"/>
      <c r="II55" s="33"/>
    </row>
    <row r="56" spans="1:243" s="32" customFormat="1" ht="127.5">
      <c r="A56" s="72"/>
      <c r="B56" s="107" t="s">
        <v>252</v>
      </c>
      <c r="C56" s="25"/>
      <c r="D56" s="106"/>
      <c r="E56" s="108"/>
      <c r="F56" s="70" t="s">
        <v>63</v>
      </c>
      <c r="G56" s="34"/>
      <c r="H56" s="24"/>
      <c r="I56" s="22" t="s">
        <v>39</v>
      </c>
      <c r="J56" s="25">
        <f t="shared" si="0"/>
        <v>1</v>
      </c>
      <c r="K56" s="26" t="s">
        <v>46</v>
      </c>
      <c r="L56" s="26" t="s">
        <v>7</v>
      </c>
      <c r="M56" s="47"/>
      <c r="N56" s="127"/>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c r="BB56" s="78"/>
      <c r="BC56" s="31"/>
      <c r="IE56" s="33"/>
      <c r="IF56" s="33"/>
      <c r="IG56" s="33"/>
      <c r="IH56" s="33"/>
      <c r="II56" s="33"/>
    </row>
    <row r="57" spans="1:243" s="32" customFormat="1" ht="15">
      <c r="A57" s="72">
        <v>1.27</v>
      </c>
      <c r="B57" s="107" t="s">
        <v>253</v>
      </c>
      <c r="C57" s="25"/>
      <c r="D57" s="106">
        <v>20</v>
      </c>
      <c r="E57" s="108" t="s">
        <v>271</v>
      </c>
      <c r="F57" s="70" t="s">
        <v>63</v>
      </c>
      <c r="G57" s="34"/>
      <c r="H57" s="24"/>
      <c r="I57" s="22" t="s">
        <v>39</v>
      </c>
      <c r="J57" s="25">
        <f t="shared" si="0"/>
        <v>1</v>
      </c>
      <c r="K57" s="26" t="s">
        <v>46</v>
      </c>
      <c r="L57" s="26" t="s">
        <v>7</v>
      </c>
      <c r="M57" s="66"/>
      <c r="N57" s="127"/>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f>total_amount_ba($B$2,$D$2,D57,F57,J57,K57,M57)</f>
        <v>0</v>
      </c>
      <c r="BB57" s="78">
        <f t="shared" si="1"/>
        <v>0</v>
      </c>
      <c r="BC57" s="31" t="str">
        <f t="shared" si="2"/>
        <v>INR Zero Only</v>
      </c>
      <c r="IE57" s="33"/>
      <c r="IF57" s="33"/>
      <c r="IG57" s="33"/>
      <c r="IH57" s="33"/>
      <c r="II57" s="33"/>
    </row>
    <row r="58" spans="1:243" s="32" customFormat="1" ht="15">
      <c r="A58" s="72"/>
      <c r="B58" s="107"/>
      <c r="C58" s="25"/>
      <c r="D58" s="106"/>
      <c r="E58" s="108"/>
      <c r="F58" s="70" t="s">
        <v>63</v>
      </c>
      <c r="G58" s="34"/>
      <c r="H58" s="24"/>
      <c r="I58" s="22" t="s">
        <v>39</v>
      </c>
      <c r="J58" s="25">
        <f t="shared" si="0"/>
        <v>1</v>
      </c>
      <c r="K58" s="26" t="s">
        <v>46</v>
      </c>
      <c r="L58" s="26" t="s">
        <v>7</v>
      </c>
      <c r="M58" s="47"/>
      <c r="N58" s="127"/>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c r="BB58" s="78"/>
      <c r="BC58" s="31"/>
      <c r="IE58" s="33"/>
      <c r="IF58" s="33"/>
      <c r="IG58" s="33"/>
      <c r="IH58" s="33"/>
      <c r="II58" s="33"/>
    </row>
    <row r="59" spans="1:243" s="32" customFormat="1" ht="140.25">
      <c r="A59" s="72"/>
      <c r="B59" s="107" t="s">
        <v>254</v>
      </c>
      <c r="C59" s="25"/>
      <c r="D59" s="106"/>
      <c r="E59" s="108"/>
      <c r="F59" s="70" t="s">
        <v>63</v>
      </c>
      <c r="G59" s="34"/>
      <c r="H59" s="24"/>
      <c r="I59" s="22" t="s">
        <v>39</v>
      </c>
      <c r="J59" s="25">
        <f t="shared" si="0"/>
        <v>1</v>
      </c>
      <c r="K59" s="26" t="s">
        <v>46</v>
      </c>
      <c r="L59" s="26" t="s">
        <v>7</v>
      </c>
      <c r="M59" s="47"/>
      <c r="N59" s="127"/>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c r="BB59" s="78"/>
      <c r="BC59" s="31"/>
      <c r="IE59" s="33"/>
      <c r="IF59" s="33"/>
      <c r="IG59" s="33"/>
      <c r="IH59" s="33"/>
      <c r="II59" s="33"/>
    </row>
    <row r="60" spans="1:243" s="32" customFormat="1" ht="15">
      <c r="A60" s="72"/>
      <c r="B60" s="107" t="s">
        <v>255</v>
      </c>
      <c r="C60" s="25"/>
      <c r="D60" s="106"/>
      <c r="E60" s="108"/>
      <c r="F60" s="70" t="s">
        <v>63</v>
      </c>
      <c r="G60" s="34"/>
      <c r="H60" s="24"/>
      <c r="I60" s="22" t="s">
        <v>39</v>
      </c>
      <c r="J60" s="25">
        <f t="shared" si="0"/>
        <v>1</v>
      </c>
      <c r="K60" s="26" t="s">
        <v>46</v>
      </c>
      <c r="L60" s="26" t="s">
        <v>7</v>
      </c>
      <c r="M60" s="47"/>
      <c r="N60" s="127"/>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c r="BB60" s="78"/>
      <c r="BC60" s="31"/>
      <c r="IE60" s="33"/>
      <c r="IF60" s="33"/>
      <c r="IG60" s="33"/>
      <c r="IH60" s="33"/>
      <c r="II60" s="33"/>
    </row>
    <row r="61" spans="1:243" s="32" customFormat="1" ht="15">
      <c r="A61" s="72">
        <v>1.28</v>
      </c>
      <c r="B61" s="107" t="s">
        <v>256</v>
      </c>
      <c r="C61" s="25"/>
      <c r="D61" s="106">
        <v>50</v>
      </c>
      <c r="E61" s="108" t="s">
        <v>271</v>
      </c>
      <c r="F61" s="70" t="s">
        <v>63</v>
      </c>
      <c r="G61" s="34"/>
      <c r="H61" s="24"/>
      <c r="I61" s="22" t="s">
        <v>39</v>
      </c>
      <c r="J61" s="25">
        <f t="shared" si="0"/>
        <v>1</v>
      </c>
      <c r="K61" s="26" t="s">
        <v>46</v>
      </c>
      <c r="L61" s="26" t="s">
        <v>7</v>
      </c>
      <c r="M61" s="66"/>
      <c r="N61" s="127"/>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f>total_amount_ba($B$2,$D$2,D61,F61,J61,K61,M61)</f>
        <v>0</v>
      </c>
      <c r="BB61" s="78">
        <f t="shared" si="1"/>
        <v>0</v>
      </c>
      <c r="BC61" s="31" t="str">
        <f t="shared" si="2"/>
        <v>INR Zero Only</v>
      </c>
      <c r="IE61" s="33"/>
      <c r="IF61" s="33"/>
      <c r="IG61" s="33"/>
      <c r="IH61" s="33"/>
      <c r="II61" s="33"/>
    </row>
    <row r="62" spans="1:243" s="32" customFormat="1" ht="15">
      <c r="A62" s="72">
        <v>1.29</v>
      </c>
      <c r="B62" s="107" t="s">
        <v>257</v>
      </c>
      <c r="C62" s="25"/>
      <c r="D62" s="106">
        <v>30</v>
      </c>
      <c r="E62" s="108" t="s">
        <v>271</v>
      </c>
      <c r="F62" s="70" t="s">
        <v>63</v>
      </c>
      <c r="G62" s="34"/>
      <c r="H62" s="24"/>
      <c r="I62" s="22" t="s">
        <v>39</v>
      </c>
      <c r="J62" s="25">
        <f t="shared" si="0"/>
        <v>1</v>
      </c>
      <c r="K62" s="26" t="s">
        <v>46</v>
      </c>
      <c r="L62" s="26" t="s">
        <v>7</v>
      </c>
      <c r="M62" s="66"/>
      <c r="N62" s="127"/>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total_amount_ba($B$2,$D$2,D62,F62,J62,K62,M62)</f>
        <v>0</v>
      </c>
      <c r="BB62" s="78">
        <f t="shared" si="1"/>
        <v>0</v>
      </c>
      <c r="BC62" s="31" t="str">
        <f t="shared" si="2"/>
        <v>INR Zero Only</v>
      </c>
      <c r="IE62" s="33"/>
      <c r="IF62" s="33"/>
      <c r="IG62" s="33"/>
      <c r="IH62" s="33"/>
      <c r="II62" s="33"/>
    </row>
    <row r="63" spans="1:243" s="32" customFormat="1" ht="15">
      <c r="A63" s="72"/>
      <c r="B63" s="107"/>
      <c r="C63" s="25"/>
      <c r="D63" s="106"/>
      <c r="E63" s="108"/>
      <c r="F63" s="70" t="s">
        <v>63</v>
      </c>
      <c r="G63" s="34"/>
      <c r="H63" s="24"/>
      <c r="I63" s="22" t="s">
        <v>39</v>
      </c>
      <c r="J63" s="25">
        <f t="shared" si="0"/>
        <v>1</v>
      </c>
      <c r="K63" s="26" t="s">
        <v>46</v>
      </c>
      <c r="L63" s="26" t="s">
        <v>7</v>
      </c>
      <c r="M63" s="47"/>
      <c r="N63" s="127"/>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c r="BB63" s="78"/>
      <c r="BC63" s="31"/>
      <c r="IE63" s="33"/>
      <c r="IF63" s="33"/>
      <c r="IG63" s="33"/>
      <c r="IH63" s="33"/>
      <c r="II63" s="33"/>
    </row>
    <row r="64" spans="1:243" s="32" customFormat="1" ht="15">
      <c r="A64" s="72"/>
      <c r="B64" s="107" t="s">
        <v>258</v>
      </c>
      <c r="C64" s="25"/>
      <c r="D64" s="106"/>
      <c r="E64" s="108"/>
      <c r="F64" s="70" t="s">
        <v>63</v>
      </c>
      <c r="G64" s="34"/>
      <c r="H64" s="24"/>
      <c r="I64" s="22" t="s">
        <v>39</v>
      </c>
      <c r="J64" s="25">
        <f t="shared" si="0"/>
        <v>1</v>
      </c>
      <c r="K64" s="26" t="s">
        <v>46</v>
      </c>
      <c r="L64" s="26" t="s">
        <v>7</v>
      </c>
      <c r="M64" s="47"/>
      <c r="N64" s="127"/>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c r="BB64" s="78"/>
      <c r="BC64" s="31"/>
      <c r="IE64" s="33"/>
      <c r="IF64" s="33"/>
      <c r="IG64" s="33"/>
      <c r="IH64" s="33"/>
      <c r="II64" s="33"/>
    </row>
    <row r="65" spans="1:243" s="32" customFormat="1" ht="15">
      <c r="A65" s="72">
        <v>1.3</v>
      </c>
      <c r="B65" s="107" t="s">
        <v>259</v>
      </c>
      <c r="C65" s="25"/>
      <c r="D65" s="106">
        <v>30</v>
      </c>
      <c r="E65" s="108" t="s">
        <v>271</v>
      </c>
      <c r="F65" s="70" t="s">
        <v>63</v>
      </c>
      <c r="G65" s="34"/>
      <c r="H65" s="24"/>
      <c r="I65" s="22" t="s">
        <v>39</v>
      </c>
      <c r="J65" s="25">
        <f t="shared" si="0"/>
        <v>1</v>
      </c>
      <c r="K65" s="26" t="s">
        <v>46</v>
      </c>
      <c r="L65" s="26" t="s">
        <v>7</v>
      </c>
      <c r="M65" s="66"/>
      <c r="N65" s="127"/>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total_amount_ba($B$2,$D$2,D65,F65,J65,K65,M65)</f>
        <v>0</v>
      </c>
      <c r="BB65" s="78">
        <f t="shared" si="1"/>
        <v>0</v>
      </c>
      <c r="BC65" s="31" t="str">
        <f t="shared" si="2"/>
        <v>INR Zero Only</v>
      </c>
      <c r="IE65" s="33"/>
      <c r="IF65" s="33"/>
      <c r="IG65" s="33"/>
      <c r="IH65" s="33"/>
      <c r="II65" s="33"/>
    </row>
    <row r="66" spans="1:243" s="32" customFormat="1" ht="15">
      <c r="A66" s="72">
        <v>1.31</v>
      </c>
      <c r="B66" s="107" t="s">
        <v>260</v>
      </c>
      <c r="C66" s="25"/>
      <c r="D66" s="106">
        <v>30</v>
      </c>
      <c r="E66" s="108" t="s">
        <v>271</v>
      </c>
      <c r="F66" s="70" t="s">
        <v>63</v>
      </c>
      <c r="G66" s="34"/>
      <c r="H66" s="24"/>
      <c r="I66" s="22" t="s">
        <v>39</v>
      </c>
      <c r="J66" s="25">
        <f t="shared" si="0"/>
        <v>1</v>
      </c>
      <c r="K66" s="26" t="s">
        <v>46</v>
      </c>
      <c r="L66" s="26" t="s">
        <v>7</v>
      </c>
      <c r="M66" s="66"/>
      <c r="N66" s="127"/>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f>total_amount_ba($B$2,$D$2,D66,F66,J66,K66,M66)</f>
        <v>0</v>
      </c>
      <c r="BB66" s="78">
        <f t="shared" si="1"/>
        <v>0</v>
      </c>
      <c r="BC66" s="31" t="str">
        <f t="shared" si="2"/>
        <v>INR Zero Only</v>
      </c>
      <c r="IE66" s="33"/>
      <c r="IF66" s="33"/>
      <c r="IG66" s="33"/>
      <c r="IH66" s="33"/>
      <c r="II66" s="33"/>
    </row>
    <row r="67" spans="1:243" s="32" customFormat="1" ht="15">
      <c r="A67" s="72">
        <v>1.32</v>
      </c>
      <c r="B67" s="107" t="s">
        <v>261</v>
      </c>
      <c r="C67" s="25"/>
      <c r="D67" s="106">
        <v>30</v>
      </c>
      <c r="E67" s="108" t="s">
        <v>271</v>
      </c>
      <c r="F67" s="70" t="s">
        <v>63</v>
      </c>
      <c r="G67" s="34"/>
      <c r="H67" s="24"/>
      <c r="I67" s="22" t="s">
        <v>39</v>
      </c>
      <c r="J67" s="25">
        <f t="shared" si="0"/>
        <v>1</v>
      </c>
      <c r="K67" s="26" t="s">
        <v>46</v>
      </c>
      <c r="L67" s="26" t="s">
        <v>7</v>
      </c>
      <c r="M67" s="66"/>
      <c r="N67" s="127"/>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f>total_amount_ba($B$2,$D$2,D67,F67,J67,K67,M67)</f>
        <v>0</v>
      </c>
      <c r="BB67" s="78">
        <f t="shared" si="1"/>
        <v>0</v>
      </c>
      <c r="BC67" s="31" t="str">
        <f t="shared" si="2"/>
        <v>INR Zero Only</v>
      </c>
      <c r="IE67" s="33"/>
      <c r="IF67" s="33"/>
      <c r="IG67" s="33"/>
      <c r="IH67" s="33"/>
      <c r="II67" s="33"/>
    </row>
    <row r="68" spans="1:243" s="32" customFormat="1" ht="15">
      <c r="A68" s="72"/>
      <c r="B68" s="107"/>
      <c r="C68" s="25"/>
      <c r="D68" s="106"/>
      <c r="E68" s="108"/>
      <c r="F68" s="70" t="s">
        <v>63</v>
      </c>
      <c r="G68" s="34"/>
      <c r="H68" s="24"/>
      <c r="I68" s="22" t="s">
        <v>39</v>
      </c>
      <c r="J68" s="25">
        <f t="shared" si="0"/>
        <v>1</v>
      </c>
      <c r="K68" s="26" t="s">
        <v>46</v>
      </c>
      <c r="L68" s="26" t="s">
        <v>7</v>
      </c>
      <c r="M68" s="47"/>
      <c r="N68" s="127"/>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15">
      <c r="A69" s="72"/>
      <c r="B69" s="107" t="s">
        <v>262</v>
      </c>
      <c r="C69" s="25"/>
      <c r="D69" s="106"/>
      <c r="E69" s="108"/>
      <c r="F69" s="70" t="s">
        <v>63</v>
      </c>
      <c r="G69" s="34"/>
      <c r="H69" s="24"/>
      <c r="I69" s="22" t="s">
        <v>39</v>
      </c>
      <c r="J69" s="25">
        <f t="shared" si="0"/>
        <v>1</v>
      </c>
      <c r="K69" s="26" t="s">
        <v>46</v>
      </c>
      <c r="L69" s="26" t="s">
        <v>7</v>
      </c>
      <c r="M69" s="47"/>
      <c r="N69" s="127"/>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c r="BB69" s="78"/>
      <c r="BC69" s="31"/>
      <c r="IE69" s="33"/>
      <c r="IF69" s="33"/>
      <c r="IG69" s="33"/>
      <c r="IH69" s="33"/>
      <c r="II69" s="33"/>
    </row>
    <row r="70" spans="1:243" s="32" customFormat="1" ht="15">
      <c r="A70" s="72">
        <v>1.33</v>
      </c>
      <c r="B70" s="107" t="s">
        <v>263</v>
      </c>
      <c r="C70" s="25"/>
      <c r="D70" s="106">
        <v>50</v>
      </c>
      <c r="E70" s="108" t="s">
        <v>271</v>
      </c>
      <c r="F70" s="70" t="s">
        <v>63</v>
      </c>
      <c r="G70" s="34"/>
      <c r="H70" s="24"/>
      <c r="I70" s="22" t="s">
        <v>39</v>
      </c>
      <c r="J70" s="25">
        <f t="shared" si="0"/>
        <v>1</v>
      </c>
      <c r="K70" s="26" t="s">
        <v>46</v>
      </c>
      <c r="L70" s="26" t="s">
        <v>7</v>
      </c>
      <c r="M70" s="66"/>
      <c r="N70" s="127"/>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f>total_amount_ba($B$2,$D$2,D70,F70,J70,K70,M70)</f>
        <v>0</v>
      </c>
      <c r="BB70" s="78">
        <f t="shared" si="1"/>
        <v>0</v>
      </c>
      <c r="BC70" s="31" t="str">
        <f t="shared" si="2"/>
        <v>INR Zero Only</v>
      </c>
      <c r="IE70" s="33"/>
      <c r="IF70" s="33"/>
      <c r="IG70" s="33"/>
      <c r="IH70" s="33"/>
      <c r="II70" s="33"/>
    </row>
    <row r="71" spans="1:243" s="32" customFormat="1" ht="15">
      <c r="A71" s="72"/>
      <c r="B71" s="107"/>
      <c r="C71" s="25"/>
      <c r="D71" s="106"/>
      <c r="E71" s="108"/>
      <c r="F71" s="70" t="s">
        <v>63</v>
      </c>
      <c r="G71" s="34"/>
      <c r="H71" s="24"/>
      <c r="I71" s="22" t="s">
        <v>39</v>
      </c>
      <c r="J71" s="25">
        <f t="shared" si="0"/>
        <v>1</v>
      </c>
      <c r="K71" s="26" t="s">
        <v>46</v>
      </c>
      <c r="L71" s="26" t="s">
        <v>7</v>
      </c>
      <c r="M71" s="66"/>
      <c r="N71" s="127"/>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f>total_amount_ba($B$2,$D$2,D71,F71,J71,K71,M71)</f>
        <v>0</v>
      </c>
      <c r="BB71" s="78">
        <f t="shared" si="1"/>
        <v>0</v>
      </c>
      <c r="BC71" s="31" t="str">
        <f t="shared" si="2"/>
        <v>INR Zero Only</v>
      </c>
      <c r="IE71" s="33"/>
      <c r="IF71" s="33"/>
      <c r="IG71" s="33"/>
      <c r="IH71" s="33"/>
      <c r="II71" s="33"/>
    </row>
    <row r="72" spans="1:243" s="32" customFormat="1" ht="25.5">
      <c r="A72" s="72"/>
      <c r="B72" s="107" t="s">
        <v>264</v>
      </c>
      <c r="C72" s="25"/>
      <c r="D72" s="106"/>
      <c r="E72" s="108"/>
      <c r="F72" s="70" t="s">
        <v>63</v>
      </c>
      <c r="G72" s="34"/>
      <c r="H72" s="24"/>
      <c r="I72" s="22" t="s">
        <v>39</v>
      </c>
      <c r="J72" s="25">
        <f t="shared" si="0"/>
        <v>1</v>
      </c>
      <c r="K72" s="26" t="s">
        <v>46</v>
      </c>
      <c r="L72" s="26" t="s">
        <v>7</v>
      </c>
      <c r="M72" s="47"/>
      <c r="N72" s="127"/>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c r="BB72" s="78"/>
      <c r="BC72" s="31"/>
      <c r="IE72" s="33"/>
      <c r="IF72" s="33"/>
      <c r="IG72" s="33"/>
      <c r="IH72" s="33"/>
      <c r="II72" s="33"/>
    </row>
    <row r="73" spans="1:243" s="32" customFormat="1" ht="15">
      <c r="A73" s="72">
        <v>1.34</v>
      </c>
      <c r="B73" s="107" t="s">
        <v>265</v>
      </c>
      <c r="C73" s="25"/>
      <c r="D73" s="106">
        <v>2</v>
      </c>
      <c r="E73" s="108" t="s">
        <v>127</v>
      </c>
      <c r="F73" s="70" t="s">
        <v>63</v>
      </c>
      <c r="G73" s="34"/>
      <c r="H73" s="24"/>
      <c r="I73" s="22" t="s">
        <v>39</v>
      </c>
      <c r="J73" s="25">
        <f t="shared" si="0"/>
        <v>1</v>
      </c>
      <c r="K73" s="26" t="s">
        <v>46</v>
      </c>
      <c r="L73" s="26" t="s">
        <v>7</v>
      </c>
      <c r="M73" s="66"/>
      <c r="N73" s="127"/>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f>total_amount_ba($B$2,$D$2,D73,F73,J73,K73,M73)</f>
        <v>0</v>
      </c>
      <c r="BB73" s="78">
        <f t="shared" si="1"/>
        <v>0</v>
      </c>
      <c r="BC73" s="31" t="str">
        <f t="shared" si="2"/>
        <v>INR Zero Only</v>
      </c>
      <c r="IE73" s="33"/>
      <c r="IF73" s="33"/>
      <c r="IG73" s="33"/>
      <c r="IH73" s="33"/>
      <c r="II73" s="33"/>
    </row>
    <row r="74" spans="1:243" s="32" customFormat="1" ht="15">
      <c r="A74" s="72">
        <v>1.35</v>
      </c>
      <c r="B74" s="107" t="s">
        <v>266</v>
      </c>
      <c r="C74" s="25"/>
      <c r="D74" s="106">
        <v>1</v>
      </c>
      <c r="E74" s="108" t="s">
        <v>127</v>
      </c>
      <c r="F74" s="70" t="s">
        <v>63</v>
      </c>
      <c r="G74" s="34"/>
      <c r="H74" s="24"/>
      <c r="I74" s="22" t="s">
        <v>39</v>
      </c>
      <c r="J74" s="25">
        <f t="shared" si="0"/>
        <v>1</v>
      </c>
      <c r="K74" s="26" t="s">
        <v>46</v>
      </c>
      <c r="L74" s="26" t="s">
        <v>7</v>
      </c>
      <c r="M74" s="66"/>
      <c r="N74" s="127"/>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total_amount_ba($B$2,$D$2,D74,F74,J74,K74,M74)</f>
        <v>0</v>
      </c>
      <c r="BB74" s="78">
        <f t="shared" si="1"/>
        <v>0</v>
      </c>
      <c r="BC74" s="31" t="str">
        <f t="shared" si="2"/>
        <v>INR Zero Only</v>
      </c>
      <c r="IE74" s="33"/>
      <c r="IF74" s="33"/>
      <c r="IG74" s="33"/>
      <c r="IH74" s="33"/>
      <c r="II74" s="33"/>
    </row>
    <row r="75" spans="1:243" s="32" customFormat="1" ht="15">
      <c r="A75" s="72"/>
      <c r="B75" s="107"/>
      <c r="C75" s="25"/>
      <c r="D75" s="106"/>
      <c r="E75" s="108"/>
      <c r="F75" s="70" t="s">
        <v>63</v>
      </c>
      <c r="G75" s="34"/>
      <c r="H75" s="24"/>
      <c r="I75" s="22" t="s">
        <v>39</v>
      </c>
      <c r="J75" s="25">
        <f t="shared" si="0"/>
        <v>1</v>
      </c>
      <c r="K75" s="26" t="s">
        <v>46</v>
      </c>
      <c r="L75" s="26" t="s">
        <v>7</v>
      </c>
      <c r="M75" s="47"/>
      <c r="N75" s="127"/>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c r="BB75" s="78"/>
      <c r="BC75" s="31"/>
      <c r="IE75" s="33"/>
      <c r="IF75" s="33"/>
      <c r="IG75" s="33"/>
      <c r="IH75" s="33"/>
      <c r="II75" s="33"/>
    </row>
    <row r="76" spans="1:243" s="32" customFormat="1" ht="51">
      <c r="A76" s="72">
        <v>1.36</v>
      </c>
      <c r="B76" s="107" t="s">
        <v>267</v>
      </c>
      <c r="C76" s="25"/>
      <c r="D76" s="106">
        <v>2</v>
      </c>
      <c r="E76" s="108" t="s">
        <v>211</v>
      </c>
      <c r="F76" s="70" t="s">
        <v>63</v>
      </c>
      <c r="G76" s="34"/>
      <c r="H76" s="24"/>
      <c r="I76" s="22" t="s">
        <v>39</v>
      </c>
      <c r="J76" s="25">
        <f t="shared" si="0"/>
        <v>1</v>
      </c>
      <c r="K76" s="26" t="s">
        <v>46</v>
      </c>
      <c r="L76" s="26" t="s">
        <v>7</v>
      </c>
      <c r="M76" s="66"/>
      <c r="N76" s="127"/>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total_amount_ba($B$2,$D$2,D76,F76,J76,K76,M76)</f>
        <v>0</v>
      </c>
      <c r="BB76" s="78">
        <f t="shared" si="1"/>
        <v>0</v>
      </c>
      <c r="BC76" s="31" t="str">
        <f t="shared" si="2"/>
        <v>INR Zero Only</v>
      </c>
      <c r="IE76" s="33"/>
      <c r="IF76" s="33"/>
      <c r="IG76" s="33"/>
      <c r="IH76" s="33"/>
      <c r="II76" s="33"/>
    </row>
    <row r="77" spans="1:243" s="32" customFormat="1" ht="15">
      <c r="A77" s="72"/>
      <c r="B77" s="107"/>
      <c r="C77" s="25"/>
      <c r="D77" s="106"/>
      <c r="E77" s="108"/>
      <c r="F77" s="70" t="s">
        <v>63</v>
      </c>
      <c r="G77" s="34"/>
      <c r="H77" s="24"/>
      <c r="I77" s="22" t="s">
        <v>39</v>
      </c>
      <c r="J77" s="25">
        <f t="shared" si="0"/>
        <v>1</v>
      </c>
      <c r="K77" s="26" t="s">
        <v>46</v>
      </c>
      <c r="L77" s="26" t="s">
        <v>7</v>
      </c>
      <c r="M77" s="47"/>
      <c r="N77" s="127"/>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38.25">
      <c r="A78" s="72">
        <v>1.37</v>
      </c>
      <c r="B78" s="107" t="s">
        <v>268</v>
      </c>
      <c r="C78" s="25"/>
      <c r="D78" s="106">
        <v>18</v>
      </c>
      <c r="E78" s="108" t="s">
        <v>127</v>
      </c>
      <c r="F78" s="70" t="s">
        <v>63</v>
      </c>
      <c r="G78" s="34"/>
      <c r="H78" s="24"/>
      <c r="I78" s="22" t="s">
        <v>39</v>
      </c>
      <c r="J78" s="25">
        <f t="shared" si="0"/>
        <v>1</v>
      </c>
      <c r="K78" s="26" t="s">
        <v>46</v>
      </c>
      <c r="L78" s="26" t="s">
        <v>7</v>
      </c>
      <c r="M78" s="66"/>
      <c r="N78" s="127"/>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total_amount_ba($B$2,$D$2,D78,F78,J78,K78,M78)</f>
        <v>0</v>
      </c>
      <c r="BB78" s="78">
        <f t="shared" si="1"/>
        <v>0</v>
      </c>
      <c r="BC78" s="31" t="str">
        <f t="shared" si="2"/>
        <v>INR Zero Only</v>
      </c>
      <c r="IE78" s="33"/>
      <c r="IF78" s="33"/>
      <c r="IG78" s="33"/>
      <c r="IH78" s="33"/>
      <c r="II78" s="33"/>
    </row>
    <row r="79" spans="1:243" s="32" customFormat="1" ht="15">
      <c r="A79" s="72"/>
      <c r="B79" s="107"/>
      <c r="C79" s="25"/>
      <c r="D79" s="106"/>
      <c r="E79" s="108"/>
      <c r="F79" s="70" t="s">
        <v>63</v>
      </c>
      <c r="G79" s="34"/>
      <c r="H79" s="24"/>
      <c r="I79" s="22" t="s">
        <v>39</v>
      </c>
      <c r="J79" s="25">
        <f t="shared" si="0"/>
        <v>1</v>
      </c>
      <c r="K79" s="26" t="s">
        <v>46</v>
      </c>
      <c r="L79" s="26" t="s">
        <v>7</v>
      </c>
      <c r="M79" s="47"/>
      <c r="N79" s="127"/>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78"/>
      <c r="BB79" s="78"/>
      <c r="BC79" s="31"/>
      <c r="IE79" s="33"/>
      <c r="IF79" s="33"/>
      <c r="IG79" s="33"/>
      <c r="IH79" s="33"/>
      <c r="II79" s="33"/>
    </row>
    <row r="80" spans="1:243" s="32" customFormat="1" ht="15">
      <c r="A80" s="72"/>
      <c r="B80" s="107" t="s">
        <v>269</v>
      </c>
      <c r="C80" s="25"/>
      <c r="D80" s="106"/>
      <c r="E80" s="108"/>
      <c r="F80" s="70" t="s">
        <v>63</v>
      </c>
      <c r="G80" s="34"/>
      <c r="H80" s="24"/>
      <c r="I80" s="22" t="s">
        <v>39</v>
      </c>
      <c r="J80" s="25">
        <f aca="true" t="shared" si="5" ref="J80:J143">IF(I80="Less(-)",-1,1)</f>
        <v>1</v>
      </c>
      <c r="K80" s="26" t="s">
        <v>46</v>
      </c>
      <c r="L80" s="26" t="s">
        <v>7</v>
      </c>
      <c r="M80" s="47"/>
      <c r="N80" s="127"/>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78"/>
      <c r="BB80" s="78"/>
      <c r="BC80" s="31"/>
      <c r="IE80" s="33"/>
      <c r="IF80" s="33"/>
      <c r="IG80" s="33"/>
      <c r="IH80" s="33"/>
      <c r="II80" s="33"/>
    </row>
    <row r="81" spans="1:243" s="32" customFormat="1" ht="15">
      <c r="A81" s="72">
        <v>1.38</v>
      </c>
      <c r="B81" s="107" t="s">
        <v>270</v>
      </c>
      <c r="C81" s="25"/>
      <c r="D81" s="106">
        <v>12</v>
      </c>
      <c r="E81" s="108" t="s">
        <v>271</v>
      </c>
      <c r="F81" s="70" t="s">
        <v>63</v>
      </c>
      <c r="G81" s="34"/>
      <c r="H81" s="24"/>
      <c r="I81" s="22" t="s">
        <v>39</v>
      </c>
      <c r="J81" s="25">
        <f t="shared" si="5"/>
        <v>1</v>
      </c>
      <c r="K81" s="26" t="s">
        <v>46</v>
      </c>
      <c r="L81" s="26" t="s">
        <v>7</v>
      </c>
      <c r="M81" s="66"/>
      <c r="N81" s="127"/>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78">
        <f>total_amount_ba($B$2,$D$2,D81,F81,J81,K81,M81)</f>
        <v>0</v>
      </c>
      <c r="BB81" s="78">
        <f aca="true" t="shared" si="6" ref="BB81:BB143">BA81+SUM(N81:AZ81)</f>
        <v>0</v>
      </c>
      <c r="BC81" s="31" t="str">
        <f aca="true" t="shared" si="7" ref="BC81:BC143">SpellNumber(L81,BB81)</f>
        <v>INR Zero Only</v>
      </c>
      <c r="IE81" s="33"/>
      <c r="IF81" s="33"/>
      <c r="IG81" s="33"/>
      <c r="IH81" s="33"/>
      <c r="II81" s="33"/>
    </row>
    <row r="82" spans="1:243" s="32" customFormat="1" ht="15">
      <c r="A82" s="72"/>
      <c r="B82" s="137" t="s">
        <v>272</v>
      </c>
      <c r="C82" s="25"/>
      <c r="D82" s="106"/>
      <c r="E82" s="108"/>
      <c r="F82" s="70" t="s">
        <v>63</v>
      </c>
      <c r="G82" s="34"/>
      <c r="H82" s="24"/>
      <c r="I82" s="22" t="s">
        <v>39</v>
      </c>
      <c r="J82" s="25">
        <f t="shared" si="5"/>
        <v>1</v>
      </c>
      <c r="K82" s="26" t="s">
        <v>46</v>
      </c>
      <c r="L82" s="26" t="s">
        <v>7</v>
      </c>
      <c r="M82" s="47"/>
      <c r="N82" s="127"/>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78"/>
      <c r="BB82" s="78"/>
      <c r="BC82" s="31"/>
      <c r="IE82" s="33"/>
      <c r="IF82" s="33"/>
      <c r="IG82" s="33"/>
      <c r="IH82" s="33"/>
      <c r="II82" s="33"/>
    </row>
    <row r="83" spans="1:243" s="32" customFormat="1" ht="15">
      <c r="A83" s="72"/>
      <c r="B83" s="107" t="s">
        <v>273</v>
      </c>
      <c r="C83" s="25"/>
      <c r="D83" s="106"/>
      <c r="E83" s="108"/>
      <c r="F83" s="70" t="s">
        <v>63</v>
      </c>
      <c r="G83" s="34"/>
      <c r="H83" s="24"/>
      <c r="I83" s="22" t="s">
        <v>39</v>
      </c>
      <c r="J83" s="25">
        <f t="shared" si="5"/>
        <v>1</v>
      </c>
      <c r="K83" s="26" t="s">
        <v>46</v>
      </c>
      <c r="L83" s="26" t="s">
        <v>7</v>
      </c>
      <c r="M83" s="47"/>
      <c r="N83" s="127"/>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78">
        <f>total_amount_ba($B$2,$D$2,D83,F83,J83,K83,M83)</f>
        <v>0</v>
      </c>
      <c r="BB83" s="78">
        <f t="shared" si="6"/>
        <v>0</v>
      </c>
      <c r="BC83" s="31" t="str">
        <f t="shared" si="7"/>
        <v>INR Zero Only</v>
      </c>
      <c r="IE83" s="33"/>
      <c r="IF83" s="33"/>
      <c r="IG83" s="33"/>
      <c r="IH83" s="33"/>
      <c r="II83" s="33"/>
    </row>
    <row r="84" spans="1:243" s="32" customFormat="1" ht="114.75">
      <c r="A84" s="72"/>
      <c r="B84" s="107" t="s">
        <v>232</v>
      </c>
      <c r="C84" s="25"/>
      <c r="D84" s="106"/>
      <c r="E84" s="108"/>
      <c r="F84" s="70" t="s">
        <v>63</v>
      </c>
      <c r="G84" s="34"/>
      <c r="H84" s="24"/>
      <c r="I84" s="22" t="s">
        <v>39</v>
      </c>
      <c r="J84" s="25">
        <f t="shared" si="5"/>
        <v>1</v>
      </c>
      <c r="K84" s="26" t="s">
        <v>46</v>
      </c>
      <c r="L84" s="26" t="s">
        <v>7</v>
      </c>
      <c r="M84" s="47"/>
      <c r="N84" s="127"/>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78">
        <f>total_amount_ba($B$2,$D$2,D84,F84,J84,K84,M84)</f>
        <v>0</v>
      </c>
      <c r="BB84" s="78">
        <f t="shared" si="6"/>
        <v>0</v>
      </c>
      <c r="BC84" s="31" t="str">
        <f t="shared" si="7"/>
        <v>INR Zero Only</v>
      </c>
      <c r="IE84" s="33"/>
      <c r="IF84" s="33"/>
      <c r="IG84" s="33"/>
      <c r="IH84" s="33"/>
      <c r="II84" s="33"/>
    </row>
    <row r="85" spans="1:243" s="32" customFormat="1" ht="15">
      <c r="A85" s="72"/>
      <c r="B85" s="107" t="s">
        <v>274</v>
      </c>
      <c r="C85" s="25"/>
      <c r="D85" s="106"/>
      <c r="E85" s="108"/>
      <c r="F85" s="70" t="s">
        <v>63</v>
      </c>
      <c r="G85" s="34"/>
      <c r="H85" s="24"/>
      <c r="I85" s="22" t="s">
        <v>39</v>
      </c>
      <c r="J85" s="25">
        <f t="shared" si="5"/>
        <v>1</v>
      </c>
      <c r="K85" s="26" t="s">
        <v>46</v>
      </c>
      <c r="L85" s="26" t="s">
        <v>7</v>
      </c>
      <c r="M85" s="47"/>
      <c r="N85" s="127"/>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78"/>
      <c r="BB85" s="78"/>
      <c r="BC85" s="31"/>
      <c r="IE85" s="33"/>
      <c r="IF85" s="33"/>
      <c r="IG85" s="33"/>
      <c r="IH85" s="33"/>
      <c r="II85" s="33"/>
    </row>
    <row r="86" spans="1:243" s="32" customFormat="1" ht="15">
      <c r="A86" s="72">
        <v>1.39</v>
      </c>
      <c r="B86" s="107" t="s">
        <v>231</v>
      </c>
      <c r="C86" s="25"/>
      <c r="D86" s="106">
        <v>6</v>
      </c>
      <c r="E86" s="108" t="s">
        <v>64</v>
      </c>
      <c r="F86" s="70" t="s">
        <v>63</v>
      </c>
      <c r="G86" s="34"/>
      <c r="H86" s="24"/>
      <c r="I86" s="22" t="s">
        <v>39</v>
      </c>
      <c r="J86" s="25">
        <f t="shared" si="5"/>
        <v>1</v>
      </c>
      <c r="K86" s="26" t="s">
        <v>46</v>
      </c>
      <c r="L86" s="26" t="s">
        <v>7</v>
      </c>
      <c r="M86" s="66"/>
      <c r="N86" s="127"/>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78">
        <f>total_amount_ba($B$2,$D$2,D86,F86,J86,K86,M86)</f>
        <v>0</v>
      </c>
      <c r="BB86" s="78">
        <f t="shared" si="6"/>
        <v>0</v>
      </c>
      <c r="BC86" s="31" t="str">
        <f t="shared" si="7"/>
        <v>INR Zero Only</v>
      </c>
      <c r="IE86" s="33"/>
      <c r="IF86" s="33"/>
      <c r="IG86" s="33"/>
      <c r="IH86" s="33"/>
      <c r="II86" s="33"/>
    </row>
    <row r="87" spans="1:243" s="32" customFormat="1" ht="15">
      <c r="A87" s="72"/>
      <c r="B87" s="107"/>
      <c r="C87" s="25"/>
      <c r="D87" s="106"/>
      <c r="E87" s="108"/>
      <c r="F87" s="70" t="s">
        <v>63</v>
      </c>
      <c r="G87" s="34"/>
      <c r="H87" s="24"/>
      <c r="I87" s="22" t="s">
        <v>39</v>
      </c>
      <c r="J87" s="25">
        <f t="shared" si="5"/>
        <v>1</v>
      </c>
      <c r="K87" s="26" t="s">
        <v>46</v>
      </c>
      <c r="L87" s="26" t="s">
        <v>7</v>
      </c>
      <c r="M87" s="47"/>
      <c r="N87" s="127"/>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78"/>
      <c r="BB87" s="78"/>
      <c r="BC87" s="31"/>
      <c r="IE87" s="33"/>
      <c r="IF87" s="33"/>
      <c r="IG87" s="33"/>
      <c r="IH87" s="33"/>
      <c r="II87" s="33"/>
    </row>
    <row r="88" spans="1:243" s="32" customFormat="1" ht="51">
      <c r="A88" s="72">
        <v>1.4</v>
      </c>
      <c r="B88" s="107" t="s">
        <v>275</v>
      </c>
      <c r="C88" s="25"/>
      <c r="D88" s="106">
        <v>3</v>
      </c>
      <c r="E88" s="108" t="s">
        <v>64</v>
      </c>
      <c r="F88" s="70" t="s">
        <v>63</v>
      </c>
      <c r="G88" s="34"/>
      <c r="H88" s="24"/>
      <c r="I88" s="22" t="s">
        <v>39</v>
      </c>
      <c r="J88" s="25">
        <f t="shared" si="5"/>
        <v>1</v>
      </c>
      <c r="K88" s="26" t="s">
        <v>46</v>
      </c>
      <c r="L88" s="26" t="s">
        <v>7</v>
      </c>
      <c r="M88" s="66"/>
      <c r="N88" s="127"/>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78">
        <f>total_amount_ba($B$2,$D$2,D88,F88,J88,K88,M88)</f>
        <v>0</v>
      </c>
      <c r="BB88" s="78">
        <f t="shared" si="6"/>
        <v>0</v>
      </c>
      <c r="BC88" s="31" t="str">
        <f t="shared" si="7"/>
        <v>INR Zero Only</v>
      </c>
      <c r="IE88" s="33"/>
      <c r="IF88" s="33"/>
      <c r="IG88" s="33"/>
      <c r="IH88" s="33"/>
      <c r="II88" s="33"/>
    </row>
    <row r="89" spans="1:243" s="32" customFormat="1" ht="38.25">
      <c r="A89" s="72"/>
      <c r="B89" s="107" t="s">
        <v>276</v>
      </c>
      <c r="C89" s="25"/>
      <c r="D89" s="106"/>
      <c r="E89" s="108"/>
      <c r="F89" s="70" t="s">
        <v>63</v>
      </c>
      <c r="G89" s="34"/>
      <c r="H89" s="24"/>
      <c r="I89" s="22" t="s">
        <v>39</v>
      </c>
      <c r="J89" s="25">
        <f t="shared" si="5"/>
        <v>1</v>
      </c>
      <c r="K89" s="26" t="s">
        <v>46</v>
      </c>
      <c r="L89" s="26" t="s">
        <v>7</v>
      </c>
      <c r="M89" s="47"/>
      <c r="N89" s="127"/>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78"/>
      <c r="BB89" s="78"/>
      <c r="BC89" s="31"/>
      <c r="IE89" s="33"/>
      <c r="IF89" s="33"/>
      <c r="IG89" s="33"/>
      <c r="IH89" s="33"/>
      <c r="II89" s="33"/>
    </row>
    <row r="90" spans="1:243" s="32" customFormat="1" ht="15">
      <c r="A90" s="72">
        <v>1.41</v>
      </c>
      <c r="B90" s="107" t="s">
        <v>277</v>
      </c>
      <c r="C90" s="25"/>
      <c r="D90" s="106">
        <v>120</v>
      </c>
      <c r="E90" s="108" t="s">
        <v>271</v>
      </c>
      <c r="F90" s="70" t="s">
        <v>63</v>
      </c>
      <c r="G90" s="34"/>
      <c r="H90" s="24"/>
      <c r="I90" s="22" t="s">
        <v>39</v>
      </c>
      <c r="J90" s="25">
        <f t="shared" si="5"/>
        <v>1</v>
      </c>
      <c r="K90" s="26" t="s">
        <v>46</v>
      </c>
      <c r="L90" s="26" t="s">
        <v>7</v>
      </c>
      <c r="M90" s="66"/>
      <c r="N90" s="127"/>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78">
        <f>total_amount_ba($B$2,$D$2,D90,F90,J90,K90,M90)</f>
        <v>0</v>
      </c>
      <c r="BB90" s="78">
        <f t="shared" si="6"/>
        <v>0</v>
      </c>
      <c r="BC90" s="31" t="str">
        <f t="shared" si="7"/>
        <v>INR Zero Only</v>
      </c>
      <c r="IE90" s="33"/>
      <c r="IF90" s="33"/>
      <c r="IG90" s="33"/>
      <c r="IH90" s="33"/>
      <c r="II90" s="33"/>
    </row>
    <row r="91" spans="1:243" s="32" customFormat="1" ht="15">
      <c r="A91" s="72"/>
      <c r="B91" s="137" t="s">
        <v>278</v>
      </c>
      <c r="C91" s="25"/>
      <c r="D91" s="106"/>
      <c r="E91" s="108"/>
      <c r="F91" s="70" t="s">
        <v>63</v>
      </c>
      <c r="G91" s="34"/>
      <c r="H91" s="24"/>
      <c r="I91" s="22" t="s">
        <v>39</v>
      </c>
      <c r="J91" s="25">
        <f t="shared" si="5"/>
        <v>1</v>
      </c>
      <c r="K91" s="26" t="s">
        <v>46</v>
      </c>
      <c r="L91" s="26" t="s">
        <v>7</v>
      </c>
      <c r="M91" s="47"/>
      <c r="N91" s="127"/>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78"/>
      <c r="BB91" s="78"/>
      <c r="BC91" s="31"/>
      <c r="IE91" s="33"/>
      <c r="IF91" s="33"/>
      <c r="IG91" s="33"/>
      <c r="IH91" s="33"/>
      <c r="II91" s="33"/>
    </row>
    <row r="92" spans="1:243" s="32" customFormat="1" ht="63.75">
      <c r="A92" s="72"/>
      <c r="B92" s="107" t="s">
        <v>279</v>
      </c>
      <c r="C92" s="25"/>
      <c r="D92" s="106"/>
      <c r="E92" s="108"/>
      <c r="F92" s="70" t="s">
        <v>63</v>
      </c>
      <c r="G92" s="34"/>
      <c r="H92" s="24"/>
      <c r="I92" s="22" t="s">
        <v>39</v>
      </c>
      <c r="J92" s="25">
        <f t="shared" si="5"/>
        <v>1</v>
      </c>
      <c r="K92" s="26" t="s">
        <v>46</v>
      </c>
      <c r="L92" s="26" t="s">
        <v>7</v>
      </c>
      <c r="M92" s="47"/>
      <c r="N92" s="127"/>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78"/>
      <c r="BB92" s="78"/>
      <c r="BC92" s="31"/>
      <c r="IE92" s="33"/>
      <c r="IF92" s="33"/>
      <c r="IG92" s="33"/>
      <c r="IH92" s="33"/>
      <c r="II92" s="33"/>
    </row>
    <row r="93" spans="1:243" s="32" customFormat="1" ht="15">
      <c r="A93" s="72"/>
      <c r="B93" s="107" t="s">
        <v>280</v>
      </c>
      <c r="C93" s="25"/>
      <c r="D93" s="106"/>
      <c r="E93" s="108"/>
      <c r="F93" s="70" t="s">
        <v>63</v>
      </c>
      <c r="G93" s="34"/>
      <c r="H93" s="24"/>
      <c r="I93" s="22" t="s">
        <v>39</v>
      </c>
      <c r="J93" s="25">
        <f t="shared" si="5"/>
        <v>1</v>
      </c>
      <c r="K93" s="26" t="s">
        <v>46</v>
      </c>
      <c r="L93" s="26" t="s">
        <v>7</v>
      </c>
      <c r="M93" s="47"/>
      <c r="N93" s="127"/>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78"/>
      <c r="BB93" s="78"/>
      <c r="BC93" s="31"/>
      <c r="IE93" s="33"/>
      <c r="IF93" s="33"/>
      <c r="IG93" s="33"/>
      <c r="IH93" s="33"/>
      <c r="II93" s="33"/>
    </row>
    <row r="94" spans="1:243" s="32" customFormat="1" ht="25.5">
      <c r="A94" s="72"/>
      <c r="B94" s="107" t="s">
        <v>281</v>
      </c>
      <c r="C94" s="25"/>
      <c r="D94" s="106"/>
      <c r="E94" s="108"/>
      <c r="F94" s="70" t="s">
        <v>63</v>
      </c>
      <c r="G94" s="34"/>
      <c r="H94" s="24"/>
      <c r="I94" s="22" t="s">
        <v>39</v>
      </c>
      <c r="J94" s="25">
        <f t="shared" si="5"/>
        <v>1</v>
      </c>
      <c r="K94" s="26" t="s">
        <v>46</v>
      </c>
      <c r="L94" s="26" t="s">
        <v>7</v>
      </c>
      <c r="M94" s="47"/>
      <c r="N94" s="127"/>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78"/>
      <c r="BB94" s="78"/>
      <c r="BC94" s="31"/>
      <c r="IE94" s="33"/>
      <c r="IF94" s="33"/>
      <c r="IG94" s="33"/>
      <c r="IH94" s="33"/>
      <c r="II94" s="33"/>
    </row>
    <row r="95" spans="1:243" s="32" customFormat="1" ht="15">
      <c r="A95" s="72"/>
      <c r="B95" s="107"/>
      <c r="C95" s="25"/>
      <c r="D95" s="106"/>
      <c r="E95" s="108"/>
      <c r="F95" s="70" t="s">
        <v>63</v>
      </c>
      <c r="G95" s="34"/>
      <c r="H95" s="24"/>
      <c r="I95" s="22" t="s">
        <v>39</v>
      </c>
      <c r="J95" s="25">
        <f t="shared" si="5"/>
        <v>1</v>
      </c>
      <c r="K95" s="26" t="s">
        <v>46</v>
      </c>
      <c r="L95" s="26" t="s">
        <v>7</v>
      </c>
      <c r="M95" s="47"/>
      <c r="N95" s="127"/>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78"/>
      <c r="BB95" s="78"/>
      <c r="BC95" s="31"/>
      <c r="IE95" s="33"/>
      <c r="IF95" s="33"/>
      <c r="IG95" s="33"/>
      <c r="IH95" s="33"/>
      <c r="II95" s="33"/>
    </row>
    <row r="96" spans="1:243" s="32" customFormat="1" ht="15">
      <c r="A96" s="72">
        <v>1.42</v>
      </c>
      <c r="B96" s="107" t="s">
        <v>282</v>
      </c>
      <c r="C96" s="25"/>
      <c r="D96" s="106">
        <v>100</v>
      </c>
      <c r="E96" s="108" t="s">
        <v>271</v>
      </c>
      <c r="F96" s="70" t="s">
        <v>63</v>
      </c>
      <c r="G96" s="34"/>
      <c r="H96" s="24"/>
      <c r="I96" s="22" t="s">
        <v>39</v>
      </c>
      <c r="J96" s="25">
        <f t="shared" si="5"/>
        <v>1</v>
      </c>
      <c r="K96" s="26" t="s">
        <v>46</v>
      </c>
      <c r="L96" s="26" t="s">
        <v>7</v>
      </c>
      <c r="M96" s="66"/>
      <c r="N96" s="127"/>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78">
        <f>total_amount_ba($B$2,$D$2,D96,F96,J96,K96,M96)</f>
        <v>0</v>
      </c>
      <c r="BB96" s="78">
        <f t="shared" si="6"/>
        <v>0</v>
      </c>
      <c r="BC96" s="31" t="str">
        <f t="shared" si="7"/>
        <v>INR Zero Only</v>
      </c>
      <c r="IE96" s="33"/>
      <c r="IF96" s="33"/>
      <c r="IG96" s="33"/>
      <c r="IH96" s="33"/>
      <c r="II96" s="33"/>
    </row>
    <row r="97" spans="1:243" s="32" customFormat="1" ht="15">
      <c r="A97" s="72">
        <v>1.43</v>
      </c>
      <c r="B97" s="107" t="s">
        <v>283</v>
      </c>
      <c r="C97" s="25"/>
      <c r="D97" s="106">
        <v>10</v>
      </c>
      <c r="E97" s="108" t="s">
        <v>271</v>
      </c>
      <c r="F97" s="70" t="s">
        <v>63</v>
      </c>
      <c r="G97" s="34"/>
      <c r="H97" s="24"/>
      <c r="I97" s="22" t="s">
        <v>39</v>
      </c>
      <c r="J97" s="25">
        <f t="shared" si="5"/>
        <v>1</v>
      </c>
      <c r="K97" s="26" t="s">
        <v>46</v>
      </c>
      <c r="L97" s="26" t="s">
        <v>7</v>
      </c>
      <c r="M97" s="66"/>
      <c r="N97" s="127"/>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78">
        <f>total_amount_ba($B$2,$D$2,D97,F97,J97,K97,M97)</f>
        <v>0</v>
      </c>
      <c r="BB97" s="78">
        <f t="shared" si="6"/>
        <v>0</v>
      </c>
      <c r="BC97" s="31" t="str">
        <f t="shared" si="7"/>
        <v>INR Zero Only</v>
      </c>
      <c r="IE97" s="33"/>
      <c r="IF97" s="33"/>
      <c r="IG97" s="33"/>
      <c r="IH97" s="33"/>
      <c r="II97" s="33"/>
    </row>
    <row r="98" spans="1:243" s="32" customFormat="1" ht="15">
      <c r="A98" s="72">
        <v>1.44</v>
      </c>
      <c r="B98" s="107" t="s">
        <v>284</v>
      </c>
      <c r="C98" s="25"/>
      <c r="D98" s="106">
        <v>10</v>
      </c>
      <c r="E98" s="108" t="s">
        <v>271</v>
      </c>
      <c r="F98" s="70" t="s">
        <v>63</v>
      </c>
      <c r="G98" s="34"/>
      <c r="H98" s="24"/>
      <c r="I98" s="22" t="s">
        <v>39</v>
      </c>
      <c r="J98" s="25">
        <f t="shared" si="5"/>
        <v>1</v>
      </c>
      <c r="K98" s="26" t="s">
        <v>46</v>
      </c>
      <c r="L98" s="26" t="s">
        <v>7</v>
      </c>
      <c r="M98" s="66"/>
      <c r="N98" s="127"/>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78">
        <f>total_amount_ba($B$2,$D$2,D98,F98,J98,K98,M98)</f>
        <v>0</v>
      </c>
      <c r="BB98" s="78">
        <f t="shared" si="6"/>
        <v>0</v>
      </c>
      <c r="BC98" s="31" t="str">
        <f t="shared" si="7"/>
        <v>INR Zero Only</v>
      </c>
      <c r="IE98" s="33"/>
      <c r="IF98" s="33"/>
      <c r="IG98" s="33"/>
      <c r="IH98" s="33"/>
      <c r="II98" s="33"/>
    </row>
    <row r="99" spans="1:243" s="32" customFormat="1" ht="15">
      <c r="A99" s="72">
        <v>1.45</v>
      </c>
      <c r="B99" s="107" t="s">
        <v>285</v>
      </c>
      <c r="C99" s="25"/>
      <c r="D99" s="106">
        <v>45</v>
      </c>
      <c r="E99" s="108" t="s">
        <v>271</v>
      </c>
      <c r="F99" s="70" t="s">
        <v>63</v>
      </c>
      <c r="G99" s="34"/>
      <c r="H99" s="24"/>
      <c r="I99" s="22" t="s">
        <v>39</v>
      </c>
      <c r="J99" s="25">
        <f t="shared" si="5"/>
        <v>1</v>
      </c>
      <c r="K99" s="26" t="s">
        <v>46</v>
      </c>
      <c r="L99" s="26" t="s">
        <v>7</v>
      </c>
      <c r="M99" s="66"/>
      <c r="N99" s="127"/>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78">
        <f>total_amount_ba($B$2,$D$2,D99,F99,J99,K99,M99)</f>
        <v>0</v>
      </c>
      <c r="BB99" s="78">
        <f t="shared" si="6"/>
        <v>0</v>
      </c>
      <c r="BC99" s="31" t="str">
        <f t="shared" si="7"/>
        <v>INR Zero Only</v>
      </c>
      <c r="IE99" s="33"/>
      <c r="IF99" s="33"/>
      <c r="IG99" s="33"/>
      <c r="IH99" s="33"/>
      <c r="II99" s="33"/>
    </row>
    <row r="100" spans="1:243" s="32" customFormat="1" ht="15">
      <c r="A100" s="72">
        <v>1.46</v>
      </c>
      <c r="B100" s="107" t="s">
        <v>286</v>
      </c>
      <c r="C100" s="25"/>
      <c r="D100" s="106" t="s">
        <v>296</v>
      </c>
      <c r="E100" s="108" t="s">
        <v>271</v>
      </c>
      <c r="F100" s="70" t="s">
        <v>63</v>
      </c>
      <c r="G100" s="34"/>
      <c r="H100" s="24"/>
      <c r="I100" s="22" t="s">
        <v>39</v>
      </c>
      <c r="J100" s="25">
        <f t="shared" si="5"/>
        <v>1</v>
      </c>
      <c r="K100" s="26" t="s">
        <v>46</v>
      </c>
      <c r="L100" s="26" t="s">
        <v>7</v>
      </c>
      <c r="M100" s="66"/>
      <c r="N100" s="127"/>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78">
        <v>0</v>
      </c>
      <c r="BB100" s="78">
        <f t="shared" si="6"/>
        <v>0</v>
      </c>
      <c r="BC100" s="31" t="str">
        <f t="shared" si="7"/>
        <v>INR Zero Only</v>
      </c>
      <c r="IE100" s="33"/>
      <c r="IF100" s="33"/>
      <c r="IG100" s="33"/>
      <c r="IH100" s="33"/>
      <c r="II100" s="33"/>
    </row>
    <row r="101" spans="1:243" s="32" customFormat="1" ht="15">
      <c r="A101" s="72">
        <v>1.47</v>
      </c>
      <c r="B101" s="107" t="s">
        <v>287</v>
      </c>
      <c r="C101" s="25"/>
      <c r="D101" s="106" t="s">
        <v>296</v>
      </c>
      <c r="E101" s="108" t="s">
        <v>271</v>
      </c>
      <c r="F101" s="70" t="s">
        <v>63</v>
      </c>
      <c r="G101" s="34"/>
      <c r="H101" s="24"/>
      <c r="I101" s="22" t="s">
        <v>39</v>
      </c>
      <c r="J101" s="25">
        <f t="shared" si="5"/>
        <v>1</v>
      </c>
      <c r="K101" s="26" t="s">
        <v>46</v>
      </c>
      <c r="L101" s="26" t="s">
        <v>7</v>
      </c>
      <c r="M101" s="66"/>
      <c r="N101" s="127"/>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78">
        <v>0</v>
      </c>
      <c r="BB101" s="78">
        <f t="shared" si="6"/>
        <v>0</v>
      </c>
      <c r="BC101" s="31" t="str">
        <f t="shared" si="7"/>
        <v>INR Zero Only</v>
      </c>
      <c r="IE101" s="33"/>
      <c r="IF101" s="33"/>
      <c r="IG101" s="33"/>
      <c r="IH101" s="33"/>
      <c r="II101" s="33"/>
    </row>
    <row r="102" spans="1:243" s="32" customFormat="1" ht="15">
      <c r="A102" s="72"/>
      <c r="B102" s="107"/>
      <c r="C102" s="25"/>
      <c r="D102" s="106"/>
      <c r="E102" s="108"/>
      <c r="F102" s="70" t="s">
        <v>63</v>
      </c>
      <c r="G102" s="34"/>
      <c r="H102" s="24"/>
      <c r="I102" s="22" t="s">
        <v>39</v>
      </c>
      <c r="J102" s="25">
        <f t="shared" si="5"/>
        <v>1</v>
      </c>
      <c r="K102" s="26" t="s">
        <v>46</v>
      </c>
      <c r="L102" s="26" t="s">
        <v>7</v>
      </c>
      <c r="M102" s="47"/>
      <c r="N102" s="127"/>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78"/>
      <c r="BB102" s="78"/>
      <c r="BC102" s="31"/>
      <c r="IE102" s="33"/>
      <c r="IF102" s="33"/>
      <c r="IG102" s="33"/>
      <c r="IH102" s="33"/>
      <c r="II102" s="33"/>
    </row>
    <row r="103" spans="1:243" s="32" customFormat="1" ht="51">
      <c r="A103" s="72"/>
      <c r="B103" s="107" t="s">
        <v>288</v>
      </c>
      <c r="C103" s="25"/>
      <c r="D103" s="106"/>
      <c r="E103" s="108"/>
      <c r="F103" s="70" t="s">
        <v>63</v>
      </c>
      <c r="G103" s="34"/>
      <c r="H103" s="24"/>
      <c r="I103" s="22" t="s">
        <v>39</v>
      </c>
      <c r="J103" s="25">
        <f t="shared" si="5"/>
        <v>1</v>
      </c>
      <c r="K103" s="26" t="s">
        <v>46</v>
      </c>
      <c r="L103" s="26" t="s">
        <v>7</v>
      </c>
      <c r="M103" s="47"/>
      <c r="N103" s="127"/>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78"/>
      <c r="BB103" s="78"/>
      <c r="BC103" s="31"/>
      <c r="IE103" s="33"/>
      <c r="IF103" s="33"/>
      <c r="IG103" s="33"/>
      <c r="IH103" s="33"/>
      <c r="II103" s="33"/>
    </row>
    <row r="104" spans="1:243" s="32" customFormat="1" ht="15">
      <c r="A104" s="72"/>
      <c r="B104" s="107" t="s">
        <v>289</v>
      </c>
      <c r="C104" s="25"/>
      <c r="D104" s="106"/>
      <c r="E104" s="108"/>
      <c r="F104" s="70" t="s">
        <v>63</v>
      </c>
      <c r="G104" s="34"/>
      <c r="H104" s="24"/>
      <c r="I104" s="22" t="s">
        <v>39</v>
      </c>
      <c r="J104" s="25">
        <f t="shared" si="5"/>
        <v>1</v>
      </c>
      <c r="K104" s="26" t="s">
        <v>46</v>
      </c>
      <c r="L104" s="26" t="s">
        <v>7</v>
      </c>
      <c r="M104" s="47"/>
      <c r="N104" s="127"/>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78"/>
      <c r="BB104" s="78"/>
      <c r="BC104" s="31"/>
      <c r="IE104" s="33"/>
      <c r="IF104" s="33"/>
      <c r="IG104" s="33"/>
      <c r="IH104" s="33"/>
      <c r="II104" s="33"/>
    </row>
    <row r="105" spans="1:243" s="32" customFormat="1" ht="15">
      <c r="A105" s="72">
        <v>1.48</v>
      </c>
      <c r="B105" s="107" t="s">
        <v>297</v>
      </c>
      <c r="C105" s="25"/>
      <c r="D105" s="106" t="s">
        <v>296</v>
      </c>
      <c r="E105" s="108" t="s">
        <v>271</v>
      </c>
      <c r="F105" s="70" t="s">
        <v>63</v>
      </c>
      <c r="G105" s="34"/>
      <c r="H105" s="24"/>
      <c r="I105" s="22" t="s">
        <v>39</v>
      </c>
      <c r="J105" s="25">
        <f t="shared" si="5"/>
        <v>1</v>
      </c>
      <c r="K105" s="26" t="s">
        <v>46</v>
      </c>
      <c r="L105" s="26" t="s">
        <v>7</v>
      </c>
      <c r="M105" s="66"/>
      <c r="N105" s="127"/>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78">
        <v>0</v>
      </c>
      <c r="BB105" s="78">
        <f t="shared" si="6"/>
        <v>0</v>
      </c>
      <c r="BC105" s="31" t="str">
        <f t="shared" si="7"/>
        <v>INR Zero Only</v>
      </c>
      <c r="IE105" s="33"/>
      <c r="IF105" s="33"/>
      <c r="IG105" s="33"/>
      <c r="IH105" s="33"/>
      <c r="II105" s="33"/>
    </row>
    <row r="106" spans="1:243" s="32" customFormat="1" ht="15">
      <c r="A106" s="72">
        <v>1.49</v>
      </c>
      <c r="B106" s="107" t="s">
        <v>290</v>
      </c>
      <c r="C106" s="25"/>
      <c r="D106" s="106">
        <v>8</v>
      </c>
      <c r="E106" s="108" t="s">
        <v>271</v>
      </c>
      <c r="F106" s="70" t="s">
        <v>63</v>
      </c>
      <c r="G106" s="34"/>
      <c r="H106" s="24"/>
      <c r="I106" s="22" t="s">
        <v>39</v>
      </c>
      <c r="J106" s="25">
        <f t="shared" si="5"/>
        <v>1</v>
      </c>
      <c r="K106" s="26" t="s">
        <v>46</v>
      </c>
      <c r="L106" s="26" t="s">
        <v>7</v>
      </c>
      <c r="M106" s="66"/>
      <c r="N106" s="127"/>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78">
        <f>total_amount_ba($B$2,$D$2,D106,F106,J106,K106,M106)</f>
        <v>0</v>
      </c>
      <c r="BB106" s="78">
        <f t="shared" si="6"/>
        <v>0</v>
      </c>
      <c r="BC106" s="31" t="str">
        <f t="shared" si="7"/>
        <v>INR Zero Only</v>
      </c>
      <c r="IE106" s="33"/>
      <c r="IF106" s="33"/>
      <c r="IG106" s="33"/>
      <c r="IH106" s="33"/>
      <c r="II106" s="33"/>
    </row>
    <row r="107" spans="1:243" s="32" customFormat="1" ht="15">
      <c r="A107" s="72">
        <v>1.5</v>
      </c>
      <c r="B107" s="107" t="s">
        <v>286</v>
      </c>
      <c r="C107" s="25"/>
      <c r="D107" s="106">
        <v>12</v>
      </c>
      <c r="E107" s="108" t="s">
        <v>271</v>
      </c>
      <c r="F107" s="70" t="s">
        <v>63</v>
      </c>
      <c r="G107" s="34"/>
      <c r="H107" s="24"/>
      <c r="I107" s="22" t="s">
        <v>39</v>
      </c>
      <c r="J107" s="25">
        <f t="shared" si="5"/>
        <v>1</v>
      </c>
      <c r="K107" s="26" t="s">
        <v>46</v>
      </c>
      <c r="L107" s="26" t="s">
        <v>7</v>
      </c>
      <c r="M107" s="66"/>
      <c r="N107" s="127"/>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78">
        <f>total_amount_ba($B$2,$D$2,D107,F107,J107,K107,M107)</f>
        <v>0</v>
      </c>
      <c r="BB107" s="78">
        <f t="shared" si="6"/>
        <v>0</v>
      </c>
      <c r="BC107" s="31" t="str">
        <f t="shared" si="7"/>
        <v>INR Zero Only</v>
      </c>
      <c r="IE107" s="33"/>
      <c r="IF107" s="33"/>
      <c r="IG107" s="33"/>
      <c r="IH107" s="33"/>
      <c r="II107" s="33"/>
    </row>
    <row r="108" spans="1:243" s="32" customFormat="1" ht="15">
      <c r="A108" s="72">
        <v>1.51</v>
      </c>
      <c r="B108" s="107" t="s">
        <v>287</v>
      </c>
      <c r="C108" s="25"/>
      <c r="D108" s="106" t="s">
        <v>296</v>
      </c>
      <c r="E108" s="108" t="s">
        <v>271</v>
      </c>
      <c r="F108" s="70" t="s">
        <v>63</v>
      </c>
      <c r="G108" s="34"/>
      <c r="H108" s="24"/>
      <c r="I108" s="22" t="s">
        <v>39</v>
      </c>
      <c r="J108" s="25">
        <f t="shared" si="5"/>
        <v>1</v>
      </c>
      <c r="K108" s="26" t="s">
        <v>46</v>
      </c>
      <c r="L108" s="26" t="s">
        <v>7</v>
      </c>
      <c r="M108" s="66"/>
      <c r="N108" s="127"/>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78">
        <v>0</v>
      </c>
      <c r="BB108" s="78">
        <f t="shared" si="6"/>
        <v>0</v>
      </c>
      <c r="BC108" s="31" t="str">
        <f t="shared" si="7"/>
        <v>INR Zero Only</v>
      </c>
      <c r="IE108" s="33"/>
      <c r="IF108" s="33"/>
      <c r="IG108" s="33"/>
      <c r="IH108" s="33"/>
      <c r="II108" s="33"/>
    </row>
    <row r="109" spans="1:243" s="32" customFormat="1" ht="15">
      <c r="A109" s="72">
        <v>1.52</v>
      </c>
      <c r="B109" s="107" t="s">
        <v>291</v>
      </c>
      <c r="C109" s="25"/>
      <c r="D109" s="106" t="s">
        <v>296</v>
      </c>
      <c r="E109" s="108" t="s">
        <v>271</v>
      </c>
      <c r="F109" s="70" t="s">
        <v>63</v>
      </c>
      <c r="G109" s="34"/>
      <c r="H109" s="24"/>
      <c r="I109" s="22" t="s">
        <v>39</v>
      </c>
      <c r="J109" s="25">
        <f t="shared" si="5"/>
        <v>1</v>
      </c>
      <c r="K109" s="26" t="s">
        <v>46</v>
      </c>
      <c r="L109" s="26" t="s">
        <v>7</v>
      </c>
      <c r="M109" s="66"/>
      <c r="N109" s="127"/>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78">
        <v>0</v>
      </c>
      <c r="BB109" s="78">
        <f t="shared" si="6"/>
        <v>0</v>
      </c>
      <c r="BC109" s="31" t="str">
        <f t="shared" si="7"/>
        <v>INR Zero Only</v>
      </c>
      <c r="IE109" s="33"/>
      <c r="IF109" s="33"/>
      <c r="IG109" s="33"/>
      <c r="IH109" s="33"/>
      <c r="II109" s="33"/>
    </row>
    <row r="110" spans="1:243" s="32" customFormat="1" ht="15">
      <c r="A110" s="72">
        <v>1.53</v>
      </c>
      <c r="B110" s="107" t="s">
        <v>292</v>
      </c>
      <c r="C110" s="25"/>
      <c r="D110" s="106" t="s">
        <v>296</v>
      </c>
      <c r="E110" s="108" t="s">
        <v>271</v>
      </c>
      <c r="F110" s="70" t="s">
        <v>63</v>
      </c>
      <c r="G110" s="34"/>
      <c r="H110" s="24"/>
      <c r="I110" s="22" t="s">
        <v>39</v>
      </c>
      <c r="J110" s="25">
        <f t="shared" si="5"/>
        <v>1</v>
      </c>
      <c r="K110" s="26" t="s">
        <v>46</v>
      </c>
      <c r="L110" s="26" t="s">
        <v>7</v>
      </c>
      <c r="M110" s="66"/>
      <c r="N110" s="127"/>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78">
        <v>0</v>
      </c>
      <c r="BB110" s="78">
        <f t="shared" si="6"/>
        <v>0</v>
      </c>
      <c r="BC110" s="31" t="str">
        <f t="shared" si="7"/>
        <v>INR Zero Only</v>
      </c>
      <c r="IE110" s="33"/>
      <c r="IF110" s="33"/>
      <c r="IG110" s="33"/>
      <c r="IH110" s="33"/>
      <c r="II110" s="33"/>
    </row>
    <row r="111" spans="1:243" s="32" customFormat="1" ht="15">
      <c r="A111" s="72">
        <v>1.54</v>
      </c>
      <c r="B111" s="107" t="s">
        <v>293</v>
      </c>
      <c r="C111" s="25"/>
      <c r="D111" s="106" t="s">
        <v>296</v>
      </c>
      <c r="E111" s="108" t="s">
        <v>271</v>
      </c>
      <c r="F111" s="70" t="s">
        <v>63</v>
      </c>
      <c r="G111" s="34"/>
      <c r="H111" s="24"/>
      <c r="I111" s="22" t="s">
        <v>39</v>
      </c>
      <c r="J111" s="25">
        <f t="shared" si="5"/>
        <v>1</v>
      </c>
      <c r="K111" s="26" t="s">
        <v>46</v>
      </c>
      <c r="L111" s="26" t="s">
        <v>7</v>
      </c>
      <c r="M111" s="66"/>
      <c r="N111" s="127"/>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78">
        <v>0</v>
      </c>
      <c r="BB111" s="78">
        <f t="shared" si="6"/>
        <v>0</v>
      </c>
      <c r="BC111" s="31" t="str">
        <f t="shared" si="7"/>
        <v>INR Zero Only</v>
      </c>
      <c r="IE111" s="33"/>
      <c r="IF111" s="33"/>
      <c r="IG111" s="33"/>
      <c r="IH111" s="33"/>
      <c r="II111" s="33"/>
    </row>
    <row r="112" spans="1:243" s="32" customFormat="1" ht="15">
      <c r="A112" s="72"/>
      <c r="B112" s="107"/>
      <c r="C112" s="25"/>
      <c r="D112" s="106"/>
      <c r="E112" s="108"/>
      <c r="F112" s="70" t="s">
        <v>63</v>
      </c>
      <c r="G112" s="34"/>
      <c r="H112" s="24"/>
      <c r="I112" s="22" t="s">
        <v>39</v>
      </c>
      <c r="J112" s="25">
        <f t="shared" si="5"/>
        <v>1</v>
      </c>
      <c r="K112" s="26" t="s">
        <v>46</v>
      </c>
      <c r="L112" s="26" t="s">
        <v>7</v>
      </c>
      <c r="M112" s="47"/>
      <c r="N112" s="127"/>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78"/>
      <c r="BB112" s="78"/>
      <c r="BC112" s="31"/>
      <c r="IE112" s="33"/>
      <c r="IF112" s="33"/>
      <c r="IG112" s="33"/>
      <c r="IH112" s="33"/>
      <c r="II112" s="33"/>
    </row>
    <row r="113" spans="1:243" s="32" customFormat="1" ht="25.5">
      <c r="A113" s="72"/>
      <c r="B113" s="107" t="s">
        <v>294</v>
      </c>
      <c r="C113" s="25"/>
      <c r="D113" s="106"/>
      <c r="E113" s="108"/>
      <c r="F113" s="70" t="s">
        <v>63</v>
      </c>
      <c r="G113" s="34"/>
      <c r="H113" s="24"/>
      <c r="I113" s="22" t="s">
        <v>39</v>
      </c>
      <c r="J113" s="25">
        <f t="shared" si="5"/>
        <v>1</v>
      </c>
      <c r="K113" s="26" t="s">
        <v>46</v>
      </c>
      <c r="L113" s="26" t="s">
        <v>7</v>
      </c>
      <c r="M113" s="47"/>
      <c r="N113" s="127"/>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78"/>
      <c r="BB113" s="78"/>
      <c r="BC113" s="31"/>
      <c r="IE113" s="33"/>
      <c r="IF113" s="33"/>
      <c r="IG113" s="33"/>
      <c r="IH113" s="33"/>
      <c r="II113" s="33"/>
    </row>
    <row r="114" spans="1:243" s="32" customFormat="1" ht="15">
      <c r="A114" s="72"/>
      <c r="B114" s="107" t="s">
        <v>289</v>
      </c>
      <c r="C114" s="25"/>
      <c r="D114" s="106"/>
      <c r="E114" s="108"/>
      <c r="F114" s="70" t="s">
        <v>63</v>
      </c>
      <c r="G114" s="34"/>
      <c r="H114" s="24"/>
      <c r="I114" s="22" t="s">
        <v>39</v>
      </c>
      <c r="J114" s="25">
        <f t="shared" si="5"/>
        <v>1</v>
      </c>
      <c r="K114" s="26" t="s">
        <v>46</v>
      </c>
      <c r="L114" s="26" t="s">
        <v>7</v>
      </c>
      <c r="M114" s="47"/>
      <c r="N114" s="127"/>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78"/>
      <c r="BB114" s="78"/>
      <c r="BC114" s="31"/>
      <c r="IE114" s="33"/>
      <c r="IF114" s="33"/>
      <c r="IG114" s="33"/>
      <c r="IH114" s="33"/>
      <c r="II114" s="33"/>
    </row>
    <row r="115" spans="1:243" s="32" customFormat="1" ht="15">
      <c r="A115" s="72">
        <v>1.55</v>
      </c>
      <c r="B115" s="107" t="s">
        <v>287</v>
      </c>
      <c r="C115" s="25"/>
      <c r="D115" s="106">
        <v>35</v>
      </c>
      <c r="E115" s="108" t="s">
        <v>271</v>
      </c>
      <c r="F115" s="70" t="s">
        <v>63</v>
      </c>
      <c r="G115" s="34"/>
      <c r="H115" s="24"/>
      <c r="I115" s="22" t="s">
        <v>39</v>
      </c>
      <c r="J115" s="25">
        <f t="shared" si="5"/>
        <v>1</v>
      </c>
      <c r="K115" s="26" t="s">
        <v>46</v>
      </c>
      <c r="L115" s="26" t="s">
        <v>7</v>
      </c>
      <c r="M115" s="66"/>
      <c r="N115" s="127"/>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78">
        <f>total_amount_ba($B$2,$D$2,D115,F115,J115,K115,M115)</f>
        <v>0</v>
      </c>
      <c r="BB115" s="78">
        <f t="shared" si="6"/>
        <v>0</v>
      </c>
      <c r="BC115" s="31" t="str">
        <f t="shared" si="7"/>
        <v>INR Zero Only</v>
      </c>
      <c r="IE115" s="33"/>
      <c r="IF115" s="33"/>
      <c r="IG115" s="33"/>
      <c r="IH115" s="33"/>
      <c r="II115" s="33"/>
    </row>
    <row r="116" spans="1:243" s="32" customFormat="1" ht="15">
      <c r="A116" s="72">
        <v>1.56</v>
      </c>
      <c r="B116" s="107" t="s">
        <v>291</v>
      </c>
      <c r="C116" s="25"/>
      <c r="D116" s="106" t="s">
        <v>296</v>
      </c>
      <c r="E116" s="108" t="s">
        <v>271</v>
      </c>
      <c r="F116" s="70" t="s">
        <v>63</v>
      </c>
      <c r="G116" s="34"/>
      <c r="H116" s="24"/>
      <c r="I116" s="22" t="s">
        <v>39</v>
      </c>
      <c r="J116" s="25">
        <f t="shared" si="5"/>
        <v>1</v>
      </c>
      <c r="K116" s="26" t="s">
        <v>46</v>
      </c>
      <c r="L116" s="26" t="s">
        <v>7</v>
      </c>
      <c r="M116" s="66"/>
      <c r="N116" s="127"/>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78">
        <v>0</v>
      </c>
      <c r="BB116" s="78">
        <f t="shared" si="6"/>
        <v>0</v>
      </c>
      <c r="BC116" s="31" t="str">
        <f t="shared" si="7"/>
        <v>INR Zero Only</v>
      </c>
      <c r="IE116" s="33"/>
      <c r="IF116" s="33"/>
      <c r="IG116" s="33"/>
      <c r="IH116" s="33"/>
      <c r="II116" s="33"/>
    </row>
    <row r="117" spans="1:243" s="32" customFormat="1" ht="15">
      <c r="A117" s="72"/>
      <c r="B117" s="107"/>
      <c r="C117" s="25"/>
      <c r="D117" s="106"/>
      <c r="E117" s="108"/>
      <c r="F117" s="70" t="s">
        <v>63</v>
      </c>
      <c r="G117" s="34"/>
      <c r="H117" s="24"/>
      <c r="I117" s="22" t="s">
        <v>39</v>
      </c>
      <c r="J117" s="25">
        <f t="shared" si="5"/>
        <v>1</v>
      </c>
      <c r="K117" s="26" t="s">
        <v>46</v>
      </c>
      <c r="L117" s="26" t="s">
        <v>7</v>
      </c>
      <c r="M117" s="47"/>
      <c r="N117" s="127"/>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78"/>
      <c r="BB117" s="78"/>
      <c r="BC117" s="31"/>
      <c r="IE117" s="33"/>
      <c r="IF117" s="33"/>
      <c r="IG117" s="33"/>
      <c r="IH117" s="33"/>
      <c r="II117" s="33"/>
    </row>
    <row r="118" spans="1:243" s="32" customFormat="1" ht="15">
      <c r="A118" s="72"/>
      <c r="B118" s="107" t="s">
        <v>295</v>
      </c>
      <c r="C118" s="25"/>
      <c r="D118" s="106"/>
      <c r="E118" s="108"/>
      <c r="F118" s="70" t="s">
        <v>63</v>
      </c>
      <c r="G118" s="34"/>
      <c r="H118" s="24"/>
      <c r="I118" s="22" t="s">
        <v>39</v>
      </c>
      <c r="J118" s="25">
        <f t="shared" si="5"/>
        <v>1</v>
      </c>
      <c r="K118" s="26" t="s">
        <v>46</v>
      </c>
      <c r="L118" s="26" t="s">
        <v>7</v>
      </c>
      <c r="M118" s="47"/>
      <c r="N118" s="127"/>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78"/>
      <c r="BB118" s="78"/>
      <c r="BC118" s="31"/>
      <c r="IE118" s="33"/>
      <c r="IF118" s="33"/>
      <c r="IG118" s="33"/>
      <c r="IH118" s="33"/>
      <c r="II118" s="33"/>
    </row>
    <row r="119" spans="1:243" s="32" customFormat="1" ht="15">
      <c r="A119" s="72">
        <v>1.57</v>
      </c>
      <c r="B119" s="107" t="s">
        <v>287</v>
      </c>
      <c r="C119" s="25"/>
      <c r="D119" s="106">
        <v>35</v>
      </c>
      <c r="E119" s="108" t="s">
        <v>271</v>
      </c>
      <c r="F119" s="70" t="s">
        <v>63</v>
      </c>
      <c r="G119" s="34"/>
      <c r="H119" s="24"/>
      <c r="I119" s="22" t="s">
        <v>39</v>
      </c>
      <c r="J119" s="25">
        <f t="shared" si="5"/>
        <v>1</v>
      </c>
      <c r="K119" s="26" t="s">
        <v>46</v>
      </c>
      <c r="L119" s="26" t="s">
        <v>7</v>
      </c>
      <c r="M119" s="66"/>
      <c r="N119" s="127"/>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78">
        <f>total_amount_ba($B$2,$D$2,D119,F119,J119,K119,M119)</f>
        <v>0</v>
      </c>
      <c r="BB119" s="78">
        <f t="shared" si="6"/>
        <v>0</v>
      </c>
      <c r="BC119" s="31" t="str">
        <f t="shared" si="7"/>
        <v>INR Zero Only</v>
      </c>
      <c r="IE119" s="33"/>
      <c r="IF119" s="33"/>
      <c r="IG119" s="33"/>
      <c r="IH119" s="33"/>
      <c r="II119" s="33"/>
    </row>
    <row r="120" spans="1:243" s="32" customFormat="1" ht="15">
      <c r="A120" s="72">
        <v>1.58</v>
      </c>
      <c r="B120" s="107" t="s">
        <v>291</v>
      </c>
      <c r="C120" s="25"/>
      <c r="D120" s="106" t="s">
        <v>296</v>
      </c>
      <c r="E120" s="108" t="s">
        <v>271</v>
      </c>
      <c r="F120" s="70" t="s">
        <v>63</v>
      </c>
      <c r="G120" s="34"/>
      <c r="H120" s="24"/>
      <c r="I120" s="22" t="s">
        <v>39</v>
      </c>
      <c r="J120" s="25">
        <f t="shared" si="5"/>
        <v>1</v>
      </c>
      <c r="K120" s="26" t="s">
        <v>46</v>
      </c>
      <c r="L120" s="26" t="s">
        <v>7</v>
      </c>
      <c r="M120" s="66"/>
      <c r="N120" s="127"/>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78">
        <v>0</v>
      </c>
      <c r="BB120" s="78">
        <f t="shared" si="6"/>
        <v>0</v>
      </c>
      <c r="BC120" s="31" t="str">
        <f t="shared" si="7"/>
        <v>INR Zero Only</v>
      </c>
      <c r="IE120" s="33"/>
      <c r="IF120" s="33"/>
      <c r="IG120" s="33"/>
      <c r="IH120" s="33"/>
      <c r="II120" s="33"/>
    </row>
    <row r="121" spans="1:243" s="32" customFormat="1" ht="25.5">
      <c r="A121" s="72"/>
      <c r="B121" s="107" t="s">
        <v>298</v>
      </c>
      <c r="C121" s="25"/>
      <c r="D121" s="106"/>
      <c r="E121" s="108"/>
      <c r="F121" s="70" t="s">
        <v>63</v>
      </c>
      <c r="G121" s="34"/>
      <c r="H121" s="24"/>
      <c r="I121" s="22" t="s">
        <v>39</v>
      </c>
      <c r="J121" s="25">
        <f t="shared" si="5"/>
        <v>1</v>
      </c>
      <c r="K121" s="26" t="s">
        <v>46</v>
      </c>
      <c r="L121" s="26" t="s">
        <v>7</v>
      </c>
      <c r="M121" s="47"/>
      <c r="N121" s="127"/>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78"/>
      <c r="BB121" s="78"/>
      <c r="BC121" s="31"/>
      <c r="IE121" s="33"/>
      <c r="IF121" s="33"/>
      <c r="IG121" s="33"/>
      <c r="IH121" s="33"/>
      <c r="II121" s="33"/>
    </row>
    <row r="122" spans="1:243" s="32" customFormat="1" ht="15">
      <c r="A122" s="72">
        <v>1.59</v>
      </c>
      <c r="B122" s="107" t="s">
        <v>299</v>
      </c>
      <c r="C122" s="25"/>
      <c r="D122" s="106">
        <v>2</v>
      </c>
      <c r="E122" s="108" t="s">
        <v>127</v>
      </c>
      <c r="F122" s="70" t="s">
        <v>63</v>
      </c>
      <c r="G122" s="34"/>
      <c r="H122" s="24"/>
      <c r="I122" s="22" t="s">
        <v>39</v>
      </c>
      <c r="J122" s="25">
        <f t="shared" si="5"/>
        <v>1</v>
      </c>
      <c r="K122" s="26" t="s">
        <v>46</v>
      </c>
      <c r="L122" s="26" t="s">
        <v>7</v>
      </c>
      <c r="M122" s="66"/>
      <c r="N122" s="127"/>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78">
        <f>total_amount_ba($B$2,$D$2,D122,F122,J122,K122,M122)</f>
        <v>0</v>
      </c>
      <c r="BB122" s="78">
        <f t="shared" si="6"/>
        <v>0</v>
      </c>
      <c r="BC122" s="31" t="str">
        <f t="shared" si="7"/>
        <v>INR Zero Only</v>
      </c>
      <c r="IE122" s="33"/>
      <c r="IF122" s="33"/>
      <c r="IG122" s="33"/>
      <c r="IH122" s="33"/>
      <c r="II122" s="33"/>
    </row>
    <row r="123" spans="1:243" s="32" customFormat="1" ht="15">
      <c r="A123" s="72">
        <v>1.6</v>
      </c>
      <c r="B123" s="107" t="s">
        <v>300</v>
      </c>
      <c r="C123" s="25"/>
      <c r="D123" s="106">
        <v>5</v>
      </c>
      <c r="E123" s="108" t="s">
        <v>127</v>
      </c>
      <c r="F123" s="70" t="s">
        <v>63</v>
      </c>
      <c r="G123" s="34"/>
      <c r="H123" s="24"/>
      <c r="I123" s="22" t="s">
        <v>39</v>
      </c>
      <c r="J123" s="25">
        <f t="shared" si="5"/>
        <v>1</v>
      </c>
      <c r="K123" s="26" t="s">
        <v>46</v>
      </c>
      <c r="L123" s="26" t="s">
        <v>7</v>
      </c>
      <c r="M123" s="66"/>
      <c r="N123" s="127"/>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78">
        <f>total_amount_ba($B$2,$D$2,D123,F123,J123,K123,M123)</f>
        <v>0</v>
      </c>
      <c r="BB123" s="78">
        <f t="shared" si="6"/>
        <v>0</v>
      </c>
      <c r="BC123" s="31" t="str">
        <f t="shared" si="7"/>
        <v>INR Zero Only</v>
      </c>
      <c r="IE123" s="33"/>
      <c r="IF123" s="33"/>
      <c r="IG123" s="33"/>
      <c r="IH123" s="33"/>
      <c r="II123" s="33"/>
    </row>
    <row r="124" spans="1:243" s="32" customFormat="1" ht="15">
      <c r="A124" s="72">
        <v>1.61</v>
      </c>
      <c r="B124" s="107" t="s">
        <v>301</v>
      </c>
      <c r="C124" s="25"/>
      <c r="D124" s="106">
        <v>2</v>
      </c>
      <c r="E124" s="108" t="s">
        <v>127</v>
      </c>
      <c r="F124" s="70" t="s">
        <v>63</v>
      </c>
      <c r="G124" s="34"/>
      <c r="H124" s="24"/>
      <c r="I124" s="22" t="s">
        <v>39</v>
      </c>
      <c r="J124" s="25">
        <f t="shared" si="5"/>
        <v>1</v>
      </c>
      <c r="K124" s="26" t="s">
        <v>46</v>
      </c>
      <c r="L124" s="26" t="s">
        <v>7</v>
      </c>
      <c r="M124" s="66"/>
      <c r="N124" s="127"/>
      <c r="O124" s="60"/>
      <c r="P124" s="105"/>
      <c r="Q124" s="60"/>
      <c r="R124" s="60"/>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78">
        <f>total_amount_ba($B$2,$D$2,D124,F124,J124,K124,M124)</f>
        <v>0</v>
      </c>
      <c r="BB124" s="78">
        <f t="shared" si="6"/>
        <v>0</v>
      </c>
      <c r="BC124" s="31" t="str">
        <f t="shared" si="7"/>
        <v>INR Zero Only</v>
      </c>
      <c r="IE124" s="33"/>
      <c r="IF124" s="33"/>
      <c r="IG124" s="33"/>
      <c r="IH124" s="33"/>
      <c r="II124" s="33"/>
    </row>
    <row r="125" spans="1:243" s="32" customFormat="1" ht="15">
      <c r="A125" s="72"/>
      <c r="B125" s="107"/>
      <c r="C125" s="25"/>
      <c r="D125" s="106"/>
      <c r="E125" s="108"/>
      <c r="F125" s="70" t="s">
        <v>63</v>
      </c>
      <c r="G125" s="34"/>
      <c r="H125" s="24"/>
      <c r="I125" s="22" t="s">
        <v>39</v>
      </c>
      <c r="J125" s="25">
        <f t="shared" si="5"/>
        <v>1</v>
      </c>
      <c r="K125" s="26" t="s">
        <v>46</v>
      </c>
      <c r="L125" s="26" t="s">
        <v>7</v>
      </c>
      <c r="M125" s="47"/>
      <c r="N125" s="127"/>
      <c r="O125" s="60"/>
      <c r="P125" s="105"/>
      <c r="Q125" s="60"/>
      <c r="R125" s="60"/>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78"/>
      <c r="BB125" s="78"/>
      <c r="BC125" s="31"/>
      <c r="IE125" s="33"/>
      <c r="IF125" s="33"/>
      <c r="IG125" s="33"/>
      <c r="IH125" s="33"/>
      <c r="II125" s="33"/>
    </row>
    <row r="126" spans="1:243" s="32" customFormat="1" ht="25.5">
      <c r="A126" s="72"/>
      <c r="B126" s="107" t="s">
        <v>302</v>
      </c>
      <c r="C126" s="25"/>
      <c r="D126" s="106"/>
      <c r="E126" s="108"/>
      <c r="F126" s="70" t="s">
        <v>63</v>
      </c>
      <c r="G126" s="34"/>
      <c r="H126" s="24"/>
      <c r="I126" s="22" t="s">
        <v>39</v>
      </c>
      <c r="J126" s="25">
        <f t="shared" si="5"/>
        <v>1</v>
      </c>
      <c r="K126" s="26" t="s">
        <v>46</v>
      </c>
      <c r="L126" s="26" t="s">
        <v>7</v>
      </c>
      <c r="M126" s="47"/>
      <c r="N126" s="127"/>
      <c r="O126" s="60"/>
      <c r="P126" s="105"/>
      <c r="Q126" s="60"/>
      <c r="R126" s="60"/>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78"/>
      <c r="BB126" s="78"/>
      <c r="BC126" s="31"/>
      <c r="IE126" s="33"/>
      <c r="IF126" s="33"/>
      <c r="IG126" s="33"/>
      <c r="IH126" s="33"/>
      <c r="II126" s="33"/>
    </row>
    <row r="127" spans="1:243" s="32" customFormat="1" ht="15">
      <c r="A127" s="72">
        <v>1.62</v>
      </c>
      <c r="B127" s="107" t="s">
        <v>303</v>
      </c>
      <c r="C127" s="25"/>
      <c r="D127" s="106">
        <v>1</v>
      </c>
      <c r="E127" s="108" t="s">
        <v>127</v>
      </c>
      <c r="F127" s="70" t="s">
        <v>63</v>
      </c>
      <c r="G127" s="34"/>
      <c r="H127" s="24"/>
      <c r="I127" s="22" t="s">
        <v>39</v>
      </c>
      <c r="J127" s="25">
        <f t="shared" si="5"/>
        <v>1</v>
      </c>
      <c r="K127" s="26" t="s">
        <v>46</v>
      </c>
      <c r="L127" s="26" t="s">
        <v>7</v>
      </c>
      <c r="M127" s="66"/>
      <c r="N127" s="127"/>
      <c r="O127" s="60"/>
      <c r="P127" s="105"/>
      <c r="Q127" s="60"/>
      <c r="R127" s="60"/>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78">
        <f>total_amount_ba($B$2,$D$2,D127,F127,J127,K127,M127)</f>
        <v>0</v>
      </c>
      <c r="BB127" s="78">
        <f t="shared" si="6"/>
        <v>0</v>
      </c>
      <c r="BC127" s="31" t="str">
        <f t="shared" si="7"/>
        <v>INR Zero Only</v>
      </c>
      <c r="IE127" s="33"/>
      <c r="IF127" s="33"/>
      <c r="IG127" s="33"/>
      <c r="IH127" s="33"/>
      <c r="II127" s="33"/>
    </row>
    <row r="128" spans="1:243" s="32" customFormat="1" ht="15">
      <c r="A128" s="72"/>
      <c r="B128" s="107"/>
      <c r="C128" s="25"/>
      <c r="D128" s="106"/>
      <c r="E128" s="108"/>
      <c r="F128" s="70" t="s">
        <v>63</v>
      </c>
      <c r="G128" s="34"/>
      <c r="H128" s="24"/>
      <c r="I128" s="22" t="s">
        <v>39</v>
      </c>
      <c r="J128" s="25">
        <f t="shared" si="5"/>
        <v>1</v>
      </c>
      <c r="K128" s="26" t="s">
        <v>46</v>
      </c>
      <c r="L128" s="26" t="s">
        <v>7</v>
      </c>
      <c r="M128" s="47"/>
      <c r="N128" s="127"/>
      <c r="O128" s="60"/>
      <c r="P128" s="105"/>
      <c r="Q128" s="60"/>
      <c r="R128" s="60"/>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78"/>
      <c r="BB128" s="78"/>
      <c r="BC128" s="31"/>
      <c r="IE128" s="33"/>
      <c r="IF128" s="33"/>
      <c r="IG128" s="33"/>
      <c r="IH128" s="33"/>
      <c r="II128" s="33"/>
    </row>
    <row r="129" spans="1:243" s="32" customFormat="1" ht="25.5">
      <c r="A129" s="72"/>
      <c r="B129" s="107" t="s">
        <v>304</v>
      </c>
      <c r="C129" s="25"/>
      <c r="D129" s="106"/>
      <c r="E129" s="108"/>
      <c r="F129" s="70" t="s">
        <v>63</v>
      </c>
      <c r="G129" s="34"/>
      <c r="H129" s="24"/>
      <c r="I129" s="22" t="s">
        <v>39</v>
      </c>
      <c r="J129" s="25">
        <f t="shared" si="5"/>
        <v>1</v>
      </c>
      <c r="K129" s="26" t="s">
        <v>46</v>
      </c>
      <c r="L129" s="26" t="s">
        <v>7</v>
      </c>
      <c r="M129" s="47"/>
      <c r="N129" s="127"/>
      <c r="O129" s="60"/>
      <c r="P129" s="105"/>
      <c r="Q129" s="60"/>
      <c r="R129" s="60"/>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78"/>
      <c r="BB129" s="78"/>
      <c r="BC129" s="31"/>
      <c r="IE129" s="33"/>
      <c r="IF129" s="33"/>
      <c r="IG129" s="33"/>
      <c r="IH129" s="33"/>
      <c r="II129" s="33"/>
    </row>
    <row r="130" spans="1:243" s="32" customFormat="1" ht="15">
      <c r="A130" s="72">
        <v>1.63</v>
      </c>
      <c r="B130" s="107" t="s">
        <v>305</v>
      </c>
      <c r="C130" s="25"/>
      <c r="D130" s="106">
        <v>30</v>
      </c>
      <c r="E130" s="108" t="s">
        <v>127</v>
      </c>
      <c r="F130" s="70" t="s">
        <v>63</v>
      </c>
      <c r="G130" s="34"/>
      <c r="H130" s="24"/>
      <c r="I130" s="22" t="s">
        <v>39</v>
      </c>
      <c r="J130" s="25">
        <f t="shared" si="5"/>
        <v>1</v>
      </c>
      <c r="K130" s="26" t="s">
        <v>46</v>
      </c>
      <c r="L130" s="26" t="s">
        <v>7</v>
      </c>
      <c r="M130" s="66"/>
      <c r="N130" s="127"/>
      <c r="O130" s="60"/>
      <c r="P130" s="105"/>
      <c r="Q130" s="60"/>
      <c r="R130" s="60"/>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78">
        <f>total_amount_ba($B$2,$D$2,D130,F130,J130,K130,M130)</f>
        <v>0</v>
      </c>
      <c r="BB130" s="78">
        <f t="shared" si="6"/>
        <v>0</v>
      </c>
      <c r="BC130" s="31" t="str">
        <f t="shared" si="7"/>
        <v>INR Zero Only</v>
      </c>
      <c r="IE130" s="33"/>
      <c r="IF130" s="33"/>
      <c r="IG130" s="33"/>
      <c r="IH130" s="33"/>
      <c r="II130" s="33"/>
    </row>
    <row r="131" spans="1:243" s="32" customFormat="1" ht="15">
      <c r="A131" s="72"/>
      <c r="B131" s="107"/>
      <c r="C131" s="25"/>
      <c r="D131" s="106"/>
      <c r="E131" s="108"/>
      <c r="F131" s="70" t="s">
        <v>63</v>
      </c>
      <c r="G131" s="34"/>
      <c r="H131" s="24"/>
      <c r="I131" s="22" t="s">
        <v>39</v>
      </c>
      <c r="J131" s="25">
        <f t="shared" si="5"/>
        <v>1</v>
      </c>
      <c r="K131" s="26" t="s">
        <v>46</v>
      </c>
      <c r="L131" s="26" t="s">
        <v>7</v>
      </c>
      <c r="M131" s="47"/>
      <c r="N131" s="127"/>
      <c r="O131" s="60"/>
      <c r="P131" s="105"/>
      <c r="Q131" s="60"/>
      <c r="R131" s="60"/>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78"/>
      <c r="BB131" s="78"/>
      <c r="BC131" s="31"/>
      <c r="IE131" s="33"/>
      <c r="IF131" s="33"/>
      <c r="IG131" s="33"/>
      <c r="IH131" s="33"/>
      <c r="II131" s="33"/>
    </row>
    <row r="132" spans="1:243" s="32" customFormat="1" ht="38.25">
      <c r="A132" s="72"/>
      <c r="B132" s="107" t="s">
        <v>306</v>
      </c>
      <c r="C132" s="25"/>
      <c r="D132" s="106"/>
      <c r="E132" s="108"/>
      <c r="F132" s="70" t="s">
        <v>63</v>
      </c>
      <c r="G132" s="34"/>
      <c r="H132" s="24"/>
      <c r="I132" s="22" t="s">
        <v>39</v>
      </c>
      <c r="J132" s="25">
        <f t="shared" si="5"/>
        <v>1</v>
      </c>
      <c r="K132" s="26" t="s">
        <v>46</v>
      </c>
      <c r="L132" s="26" t="s">
        <v>7</v>
      </c>
      <c r="M132" s="47"/>
      <c r="N132" s="127"/>
      <c r="O132" s="60"/>
      <c r="P132" s="105"/>
      <c r="Q132" s="60"/>
      <c r="R132" s="60"/>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78"/>
      <c r="BB132" s="78"/>
      <c r="BC132" s="31"/>
      <c r="IE132" s="33"/>
      <c r="IF132" s="33"/>
      <c r="IG132" s="33"/>
      <c r="IH132" s="33"/>
      <c r="II132" s="33"/>
    </row>
    <row r="133" spans="1:243" s="32" customFormat="1" ht="15">
      <c r="A133" s="72">
        <v>1.64</v>
      </c>
      <c r="B133" s="107" t="s">
        <v>307</v>
      </c>
      <c r="C133" s="25"/>
      <c r="D133" s="106">
        <v>2</v>
      </c>
      <c r="E133" s="108" t="s">
        <v>127</v>
      </c>
      <c r="F133" s="70" t="s">
        <v>63</v>
      </c>
      <c r="G133" s="34"/>
      <c r="H133" s="24"/>
      <c r="I133" s="22" t="s">
        <v>39</v>
      </c>
      <c r="J133" s="25">
        <f t="shared" si="5"/>
        <v>1</v>
      </c>
      <c r="K133" s="26" t="s">
        <v>46</v>
      </c>
      <c r="L133" s="26" t="s">
        <v>7</v>
      </c>
      <c r="M133" s="66"/>
      <c r="N133" s="127"/>
      <c r="O133" s="60"/>
      <c r="P133" s="105"/>
      <c r="Q133" s="60"/>
      <c r="R133" s="60"/>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78">
        <f>total_amount_ba($B$2,$D$2,D133,F133,J133,K133,M133)</f>
        <v>0</v>
      </c>
      <c r="BB133" s="78">
        <f t="shared" si="6"/>
        <v>0</v>
      </c>
      <c r="BC133" s="31" t="str">
        <f t="shared" si="7"/>
        <v>INR Zero Only</v>
      </c>
      <c r="IE133" s="33"/>
      <c r="IF133" s="33"/>
      <c r="IG133" s="33"/>
      <c r="IH133" s="33"/>
      <c r="II133" s="33"/>
    </row>
    <row r="134" spans="1:243" s="32" customFormat="1" ht="15">
      <c r="A134" s="72">
        <v>1.65</v>
      </c>
      <c r="B134" s="107" t="s">
        <v>308</v>
      </c>
      <c r="C134" s="25"/>
      <c r="D134" s="106">
        <v>3</v>
      </c>
      <c r="E134" s="108" t="s">
        <v>127</v>
      </c>
      <c r="F134" s="70" t="s">
        <v>63</v>
      </c>
      <c r="G134" s="34"/>
      <c r="H134" s="24"/>
      <c r="I134" s="22" t="s">
        <v>39</v>
      </c>
      <c r="J134" s="25">
        <f t="shared" si="5"/>
        <v>1</v>
      </c>
      <c r="K134" s="26" t="s">
        <v>46</v>
      </c>
      <c r="L134" s="26" t="s">
        <v>7</v>
      </c>
      <c r="M134" s="66"/>
      <c r="N134" s="127"/>
      <c r="O134" s="60"/>
      <c r="P134" s="105"/>
      <c r="Q134" s="60"/>
      <c r="R134" s="60"/>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78">
        <f>total_amount_ba($B$2,$D$2,D134,F134,J134,K134,M134)</f>
        <v>0</v>
      </c>
      <c r="BB134" s="78">
        <f t="shared" si="6"/>
        <v>0</v>
      </c>
      <c r="BC134" s="31" t="str">
        <f t="shared" si="7"/>
        <v>INR Zero Only</v>
      </c>
      <c r="IE134" s="33"/>
      <c r="IF134" s="33"/>
      <c r="IG134" s="33"/>
      <c r="IH134" s="33"/>
      <c r="II134" s="33"/>
    </row>
    <row r="135" spans="1:243" s="32" customFormat="1" ht="15">
      <c r="A135" s="72">
        <v>1.66</v>
      </c>
      <c r="B135" s="107" t="s">
        <v>309</v>
      </c>
      <c r="C135" s="25"/>
      <c r="D135" s="106">
        <v>4</v>
      </c>
      <c r="E135" s="108" t="s">
        <v>127</v>
      </c>
      <c r="F135" s="70" t="s">
        <v>63</v>
      </c>
      <c r="G135" s="34"/>
      <c r="H135" s="24"/>
      <c r="I135" s="22" t="s">
        <v>39</v>
      </c>
      <c r="J135" s="25">
        <f t="shared" si="5"/>
        <v>1</v>
      </c>
      <c r="K135" s="26" t="s">
        <v>46</v>
      </c>
      <c r="L135" s="26" t="s">
        <v>7</v>
      </c>
      <c r="M135" s="66"/>
      <c r="N135" s="127"/>
      <c r="O135" s="60"/>
      <c r="P135" s="105"/>
      <c r="Q135" s="60"/>
      <c r="R135" s="60"/>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78">
        <f>total_amount_ba($B$2,$D$2,D135,F135,J135,K135,M135)</f>
        <v>0</v>
      </c>
      <c r="BB135" s="78">
        <f t="shared" si="6"/>
        <v>0</v>
      </c>
      <c r="BC135" s="31" t="str">
        <f t="shared" si="7"/>
        <v>INR Zero Only</v>
      </c>
      <c r="IE135" s="33"/>
      <c r="IF135" s="33"/>
      <c r="IG135" s="33"/>
      <c r="IH135" s="33"/>
      <c r="II135" s="33"/>
    </row>
    <row r="136" spans="1:243" s="32" customFormat="1" ht="15">
      <c r="A136" s="72"/>
      <c r="B136" s="107"/>
      <c r="C136" s="25"/>
      <c r="D136" s="106"/>
      <c r="E136" s="108"/>
      <c r="F136" s="70" t="s">
        <v>63</v>
      </c>
      <c r="G136" s="34"/>
      <c r="H136" s="24"/>
      <c r="I136" s="22" t="s">
        <v>39</v>
      </c>
      <c r="J136" s="25">
        <f t="shared" si="5"/>
        <v>1</v>
      </c>
      <c r="K136" s="26" t="s">
        <v>46</v>
      </c>
      <c r="L136" s="26" t="s">
        <v>7</v>
      </c>
      <c r="M136" s="47"/>
      <c r="N136" s="127"/>
      <c r="O136" s="60"/>
      <c r="P136" s="105"/>
      <c r="Q136" s="60"/>
      <c r="R136" s="60"/>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78"/>
      <c r="BB136" s="78"/>
      <c r="BC136" s="31"/>
      <c r="IE136" s="33"/>
      <c r="IF136" s="33"/>
      <c r="IG136" s="33"/>
      <c r="IH136" s="33"/>
      <c r="II136" s="33"/>
    </row>
    <row r="137" spans="1:243" s="32" customFormat="1" ht="102">
      <c r="A137" s="72"/>
      <c r="B137" s="107" t="s">
        <v>310</v>
      </c>
      <c r="C137" s="25"/>
      <c r="D137" s="106"/>
      <c r="E137" s="108"/>
      <c r="F137" s="70" t="s">
        <v>63</v>
      </c>
      <c r="G137" s="34"/>
      <c r="H137" s="24"/>
      <c r="I137" s="22" t="s">
        <v>39</v>
      </c>
      <c r="J137" s="25">
        <f t="shared" si="5"/>
        <v>1</v>
      </c>
      <c r="K137" s="26" t="s">
        <v>46</v>
      </c>
      <c r="L137" s="26" t="s">
        <v>7</v>
      </c>
      <c r="M137" s="47"/>
      <c r="N137" s="127"/>
      <c r="O137" s="60"/>
      <c r="P137" s="105"/>
      <c r="Q137" s="60"/>
      <c r="R137" s="60"/>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78"/>
      <c r="BB137" s="78"/>
      <c r="BC137" s="31"/>
      <c r="IE137" s="33"/>
      <c r="IF137" s="33"/>
      <c r="IG137" s="33"/>
      <c r="IH137" s="33"/>
      <c r="II137" s="33"/>
    </row>
    <row r="138" spans="1:243" s="32" customFormat="1" ht="15">
      <c r="A138" s="72">
        <v>1.67</v>
      </c>
      <c r="B138" s="107" t="s">
        <v>311</v>
      </c>
      <c r="C138" s="25"/>
      <c r="D138" s="106">
        <v>1</v>
      </c>
      <c r="E138" s="108" t="s">
        <v>127</v>
      </c>
      <c r="F138" s="70" t="s">
        <v>63</v>
      </c>
      <c r="G138" s="34"/>
      <c r="H138" s="24"/>
      <c r="I138" s="22" t="s">
        <v>39</v>
      </c>
      <c r="J138" s="25">
        <f t="shared" si="5"/>
        <v>1</v>
      </c>
      <c r="K138" s="26" t="s">
        <v>46</v>
      </c>
      <c r="L138" s="26" t="s">
        <v>7</v>
      </c>
      <c r="M138" s="66"/>
      <c r="N138" s="127"/>
      <c r="O138" s="60"/>
      <c r="P138" s="105"/>
      <c r="Q138" s="60"/>
      <c r="R138" s="60"/>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78">
        <f>total_amount_ba($B$2,$D$2,D138,F138,J138,K138,M138)</f>
        <v>0</v>
      </c>
      <c r="BB138" s="78">
        <f t="shared" si="6"/>
        <v>0</v>
      </c>
      <c r="BC138" s="31" t="str">
        <f t="shared" si="7"/>
        <v>INR Zero Only</v>
      </c>
      <c r="IE138" s="33"/>
      <c r="IF138" s="33"/>
      <c r="IG138" s="33"/>
      <c r="IH138" s="33"/>
      <c r="II138" s="33"/>
    </row>
    <row r="139" spans="1:243" s="32" customFormat="1" ht="15">
      <c r="A139" s="72"/>
      <c r="B139" s="107"/>
      <c r="C139" s="25"/>
      <c r="D139" s="106"/>
      <c r="E139" s="108"/>
      <c r="F139" s="70" t="s">
        <v>63</v>
      </c>
      <c r="G139" s="34"/>
      <c r="H139" s="24"/>
      <c r="I139" s="22" t="s">
        <v>39</v>
      </c>
      <c r="J139" s="25">
        <f t="shared" si="5"/>
        <v>1</v>
      </c>
      <c r="K139" s="26" t="s">
        <v>46</v>
      </c>
      <c r="L139" s="26" t="s">
        <v>7</v>
      </c>
      <c r="M139" s="47"/>
      <c r="N139" s="127"/>
      <c r="O139" s="60"/>
      <c r="P139" s="105"/>
      <c r="Q139" s="60"/>
      <c r="R139" s="60"/>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78"/>
      <c r="BB139" s="78"/>
      <c r="BC139" s="31"/>
      <c r="IE139" s="33"/>
      <c r="IF139" s="33"/>
      <c r="IG139" s="33"/>
      <c r="IH139" s="33"/>
      <c r="II139" s="33"/>
    </row>
    <row r="140" spans="1:243" s="32" customFormat="1" ht="25.5">
      <c r="A140" s="72"/>
      <c r="B140" s="107" t="s">
        <v>341</v>
      </c>
      <c r="C140" s="25"/>
      <c r="D140" s="106"/>
      <c r="E140" s="108"/>
      <c r="F140" s="70" t="s">
        <v>63</v>
      </c>
      <c r="G140" s="34"/>
      <c r="H140" s="24"/>
      <c r="I140" s="22" t="s">
        <v>39</v>
      </c>
      <c r="J140" s="25">
        <f t="shared" si="5"/>
        <v>1</v>
      </c>
      <c r="K140" s="26" t="s">
        <v>46</v>
      </c>
      <c r="L140" s="26" t="s">
        <v>7</v>
      </c>
      <c r="M140" s="47"/>
      <c r="N140" s="127"/>
      <c r="O140" s="60"/>
      <c r="P140" s="105"/>
      <c r="Q140" s="60"/>
      <c r="R140" s="60"/>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78"/>
      <c r="BB140" s="78"/>
      <c r="BC140" s="31"/>
      <c r="IE140" s="33"/>
      <c r="IF140" s="33"/>
      <c r="IG140" s="33"/>
      <c r="IH140" s="33"/>
      <c r="II140" s="33"/>
    </row>
    <row r="141" spans="1:243" s="32" customFormat="1" ht="15">
      <c r="A141" s="72">
        <v>1.68</v>
      </c>
      <c r="B141" s="107" t="s">
        <v>312</v>
      </c>
      <c r="C141" s="25"/>
      <c r="D141" s="106">
        <v>2</v>
      </c>
      <c r="E141" s="108" t="s">
        <v>127</v>
      </c>
      <c r="F141" s="70" t="s">
        <v>63</v>
      </c>
      <c r="G141" s="34"/>
      <c r="H141" s="24"/>
      <c r="I141" s="22" t="s">
        <v>39</v>
      </c>
      <c r="J141" s="25">
        <f t="shared" si="5"/>
        <v>1</v>
      </c>
      <c r="K141" s="26" t="s">
        <v>46</v>
      </c>
      <c r="L141" s="26" t="s">
        <v>7</v>
      </c>
      <c r="M141" s="66"/>
      <c r="N141" s="127"/>
      <c r="O141" s="60"/>
      <c r="P141" s="105"/>
      <c r="Q141" s="60"/>
      <c r="R141" s="60"/>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78">
        <f>total_amount_ba($B$2,$D$2,D141,F141,J141,K141,M141)</f>
        <v>0</v>
      </c>
      <c r="BB141" s="78">
        <f t="shared" si="6"/>
        <v>0</v>
      </c>
      <c r="BC141" s="31" t="str">
        <f t="shared" si="7"/>
        <v>INR Zero Only</v>
      </c>
      <c r="IE141" s="33"/>
      <c r="IF141" s="33"/>
      <c r="IG141" s="33"/>
      <c r="IH141" s="33"/>
      <c r="II141" s="33"/>
    </row>
    <row r="142" spans="1:243" s="32" customFormat="1" ht="15">
      <c r="A142" s="72"/>
      <c r="B142" s="107"/>
      <c r="C142" s="25"/>
      <c r="D142" s="106"/>
      <c r="E142" s="108"/>
      <c r="F142" s="70" t="s">
        <v>63</v>
      </c>
      <c r="G142" s="34"/>
      <c r="H142" s="24"/>
      <c r="I142" s="22" t="s">
        <v>39</v>
      </c>
      <c r="J142" s="25">
        <f t="shared" si="5"/>
        <v>1</v>
      </c>
      <c r="K142" s="26" t="s">
        <v>46</v>
      </c>
      <c r="L142" s="26" t="s">
        <v>7</v>
      </c>
      <c r="M142" s="47"/>
      <c r="N142" s="127"/>
      <c r="O142" s="60"/>
      <c r="P142" s="105"/>
      <c r="Q142" s="60"/>
      <c r="R142" s="60"/>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78"/>
      <c r="BB142" s="78"/>
      <c r="BC142" s="31"/>
      <c r="IE142" s="33"/>
      <c r="IF142" s="33"/>
      <c r="IG142" s="33"/>
      <c r="IH142" s="33"/>
      <c r="II142" s="33"/>
    </row>
    <row r="143" spans="1:243" s="32" customFormat="1" ht="38.25">
      <c r="A143" s="72">
        <v>1.69</v>
      </c>
      <c r="B143" s="107" t="s">
        <v>313</v>
      </c>
      <c r="C143" s="25"/>
      <c r="D143" s="106">
        <v>4</v>
      </c>
      <c r="E143" s="108" t="s">
        <v>127</v>
      </c>
      <c r="F143" s="70" t="s">
        <v>63</v>
      </c>
      <c r="G143" s="34"/>
      <c r="H143" s="24"/>
      <c r="I143" s="22" t="s">
        <v>39</v>
      </c>
      <c r="J143" s="25">
        <f t="shared" si="5"/>
        <v>1</v>
      </c>
      <c r="K143" s="26" t="s">
        <v>46</v>
      </c>
      <c r="L143" s="26" t="s">
        <v>7</v>
      </c>
      <c r="M143" s="66"/>
      <c r="N143" s="127"/>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78">
        <f>total_amount_ba($B$2,$D$2,D143,F143,J143,K143,M143)</f>
        <v>0</v>
      </c>
      <c r="BB143" s="78">
        <f t="shared" si="6"/>
        <v>0</v>
      </c>
      <c r="BC143" s="31" t="str">
        <f t="shared" si="7"/>
        <v>INR Zero Only</v>
      </c>
      <c r="IE143" s="33"/>
      <c r="IF143" s="33"/>
      <c r="IG143" s="33"/>
      <c r="IH143" s="33"/>
      <c r="II143" s="33"/>
    </row>
    <row r="144" spans="1:243" s="32" customFormat="1" ht="15">
      <c r="A144" s="72"/>
      <c r="B144" s="107"/>
      <c r="C144" s="25"/>
      <c r="D144" s="106"/>
      <c r="E144" s="108"/>
      <c r="F144" s="70" t="s">
        <v>63</v>
      </c>
      <c r="G144" s="34"/>
      <c r="H144" s="24"/>
      <c r="I144" s="22" t="s">
        <v>39</v>
      </c>
      <c r="J144" s="25">
        <f aca="true" t="shared" si="8" ref="J144:J194">IF(I144="Less(-)",-1,1)</f>
        <v>1</v>
      </c>
      <c r="K144" s="26" t="s">
        <v>46</v>
      </c>
      <c r="L144" s="26" t="s">
        <v>7</v>
      </c>
      <c r="M144" s="47"/>
      <c r="N144" s="127"/>
      <c r="O144" s="60"/>
      <c r="P144" s="105"/>
      <c r="Q144" s="60"/>
      <c r="R144" s="60"/>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78"/>
      <c r="BB144" s="78"/>
      <c r="BC144" s="31"/>
      <c r="IE144" s="33"/>
      <c r="IF144" s="33"/>
      <c r="IG144" s="33"/>
      <c r="IH144" s="33"/>
      <c r="II144" s="33"/>
    </row>
    <row r="145" spans="1:243" s="32" customFormat="1" ht="25.5">
      <c r="A145" s="72">
        <v>1.7</v>
      </c>
      <c r="B145" s="107" t="s">
        <v>342</v>
      </c>
      <c r="C145" s="25"/>
      <c r="D145" s="106">
        <v>4</v>
      </c>
      <c r="E145" s="108" t="s">
        <v>127</v>
      </c>
      <c r="F145" s="70" t="s">
        <v>63</v>
      </c>
      <c r="G145" s="34"/>
      <c r="H145" s="24"/>
      <c r="I145" s="22" t="s">
        <v>39</v>
      </c>
      <c r="J145" s="25">
        <f t="shared" si="8"/>
        <v>1</v>
      </c>
      <c r="K145" s="26" t="s">
        <v>46</v>
      </c>
      <c r="L145" s="26" t="s">
        <v>7</v>
      </c>
      <c r="M145" s="66"/>
      <c r="N145" s="127"/>
      <c r="O145" s="60"/>
      <c r="P145" s="105"/>
      <c r="Q145" s="60"/>
      <c r="R145" s="60"/>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78">
        <f>total_amount_ba($B$2,$D$2,D145,F145,J145,K145,M145)</f>
        <v>0</v>
      </c>
      <c r="BB145" s="78">
        <f>BA145+SUM(N145:AZ145)</f>
        <v>0</v>
      </c>
      <c r="BC145" s="31" t="str">
        <f>SpellNumber(L145,BB145)</f>
        <v>INR Zero Only</v>
      </c>
      <c r="IE145" s="33"/>
      <c r="IF145" s="33"/>
      <c r="IG145" s="33"/>
      <c r="IH145" s="33"/>
      <c r="II145" s="33"/>
    </row>
    <row r="146" spans="1:243" s="32" customFormat="1" ht="15">
      <c r="A146" s="72"/>
      <c r="B146" s="107"/>
      <c r="C146" s="25"/>
      <c r="D146" s="106"/>
      <c r="E146" s="108"/>
      <c r="F146" s="70" t="s">
        <v>63</v>
      </c>
      <c r="G146" s="34"/>
      <c r="H146" s="24"/>
      <c r="I146" s="22" t="s">
        <v>39</v>
      </c>
      <c r="J146" s="25">
        <f t="shared" si="8"/>
        <v>1</v>
      </c>
      <c r="K146" s="26" t="s">
        <v>46</v>
      </c>
      <c r="L146" s="26" t="s">
        <v>7</v>
      </c>
      <c r="M146" s="47"/>
      <c r="N146" s="127"/>
      <c r="O146" s="60"/>
      <c r="P146" s="105"/>
      <c r="Q146" s="60"/>
      <c r="R146" s="60"/>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78"/>
      <c r="BB146" s="78"/>
      <c r="BC146" s="31"/>
      <c r="IE146" s="33"/>
      <c r="IF146" s="33"/>
      <c r="IG146" s="33"/>
      <c r="IH146" s="33"/>
      <c r="II146" s="33"/>
    </row>
    <row r="147" spans="1:243" s="32" customFormat="1" ht="76.5">
      <c r="A147" s="72"/>
      <c r="B147" s="107" t="s">
        <v>314</v>
      </c>
      <c r="C147" s="25"/>
      <c r="D147" s="106"/>
      <c r="E147" s="108"/>
      <c r="F147" s="70" t="s">
        <v>63</v>
      </c>
      <c r="G147" s="34"/>
      <c r="H147" s="24"/>
      <c r="I147" s="22" t="s">
        <v>39</v>
      </c>
      <c r="J147" s="25">
        <f t="shared" si="8"/>
        <v>1</v>
      </c>
      <c r="K147" s="26" t="s">
        <v>46</v>
      </c>
      <c r="L147" s="26" t="s">
        <v>7</v>
      </c>
      <c r="M147" s="47"/>
      <c r="N147" s="127"/>
      <c r="O147" s="60"/>
      <c r="P147" s="105"/>
      <c r="Q147" s="60"/>
      <c r="R147" s="60"/>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78"/>
      <c r="BB147" s="78"/>
      <c r="BC147" s="31"/>
      <c r="IE147" s="33"/>
      <c r="IF147" s="33"/>
      <c r="IG147" s="33"/>
      <c r="IH147" s="33"/>
      <c r="II147" s="33"/>
    </row>
    <row r="148" spans="1:243" s="32" customFormat="1" ht="15">
      <c r="A148" s="72">
        <v>1.71</v>
      </c>
      <c r="B148" s="107" t="s">
        <v>315</v>
      </c>
      <c r="C148" s="25"/>
      <c r="D148" s="106">
        <v>8</v>
      </c>
      <c r="E148" s="108" t="s">
        <v>271</v>
      </c>
      <c r="F148" s="70" t="s">
        <v>63</v>
      </c>
      <c r="G148" s="34"/>
      <c r="H148" s="24"/>
      <c r="I148" s="22" t="s">
        <v>39</v>
      </c>
      <c r="J148" s="25">
        <f t="shared" si="8"/>
        <v>1</v>
      </c>
      <c r="K148" s="26" t="s">
        <v>46</v>
      </c>
      <c r="L148" s="26" t="s">
        <v>7</v>
      </c>
      <c r="M148" s="66"/>
      <c r="N148" s="127"/>
      <c r="O148" s="60"/>
      <c r="P148" s="105"/>
      <c r="Q148" s="60"/>
      <c r="R148" s="60"/>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78">
        <f>total_amount_ba($B$2,$D$2,D148,F148,J148,K148,M148)</f>
        <v>0</v>
      </c>
      <c r="BB148" s="78">
        <f>BA148+SUM(N148:AZ148)</f>
        <v>0</v>
      </c>
      <c r="BC148" s="31" t="str">
        <f>SpellNumber(L148,BB148)</f>
        <v>INR Zero Only</v>
      </c>
      <c r="IE148" s="33"/>
      <c r="IF148" s="33"/>
      <c r="IG148" s="33"/>
      <c r="IH148" s="33"/>
      <c r="II148" s="33"/>
    </row>
    <row r="149" spans="1:243" s="32" customFormat="1" ht="15">
      <c r="A149" s="72"/>
      <c r="B149" s="107"/>
      <c r="C149" s="25"/>
      <c r="D149" s="106"/>
      <c r="E149" s="108"/>
      <c r="F149" s="70" t="s">
        <v>63</v>
      </c>
      <c r="G149" s="34"/>
      <c r="H149" s="24"/>
      <c r="I149" s="22" t="s">
        <v>39</v>
      </c>
      <c r="J149" s="25">
        <f t="shared" si="8"/>
        <v>1</v>
      </c>
      <c r="K149" s="26" t="s">
        <v>46</v>
      </c>
      <c r="L149" s="26" t="s">
        <v>7</v>
      </c>
      <c r="M149" s="47"/>
      <c r="N149" s="127"/>
      <c r="O149" s="60"/>
      <c r="P149" s="105"/>
      <c r="Q149" s="60"/>
      <c r="R149" s="60"/>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78"/>
      <c r="BB149" s="78"/>
      <c r="BC149" s="31"/>
      <c r="IE149" s="33"/>
      <c r="IF149" s="33"/>
      <c r="IG149" s="33"/>
      <c r="IH149" s="33"/>
      <c r="II149" s="33"/>
    </row>
    <row r="150" spans="1:243" s="32" customFormat="1" ht="38.25">
      <c r="A150" s="72"/>
      <c r="B150" s="107" t="s">
        <v>316</v>
      </c>
      <c r="C150" s="25"/>
      <c r="D150" s="106"/>
      <c r="E150" s="108"/>
      <c r="F150" s="70" t="s">
        <v>63</v>
      </c>
      <c r="G150" s="34"/>
      <c r="H150" s="24"/>
      <c r="I150" s="22" t="s">
        <v>39</v>
      </c>
      <c r="J150" s="25">
        <f t="shared" si="8"/>
        <v>1</v>
      </c>
      <c r="K150" s="26" t="s">
        <v>46</v>
      </c>
      <c r="L150" s="26" t="s">
        <v>7</v>
      </c>
      <c r="M150" s="47"/>
      <c r="N150" s="127"/>
      <c r="O150" s="60"/>
      <c r="P150" s="105"/>
      <c r="Q150" s="60"/>
      <c r="R150" s="60"/>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78"/>
      <c r="BB150" s="78"/>
      <c r="BC150" s="31"/>
      <c r="IE150" s="33"/>
      <c r="IF150" s="33"/>
      <c r="IG150" s="33"/>
      <c r="IH150" s="33"/>
      <c r="II150" s="33"/>
    </row>
    <row r="151" spans="1:243" s="32" customFormat="1" ht="15">
      <c r="A151" s="72">
        <v>1.72</v>
      </c>
      <c r="B151" s="107" t="s">
        <v>317</v>
      </c>
      <c r="C151" s="25"/>
      <c r="D151" s="106">
        <v>8</v>
      </c>
      <c r="E151" s="108" t="s">
        <v>127</v>
      </c>
      <c r="F151" s="70" t="s">
        <v>63</v>
      </c>
      <c r="G151" s="34"/>
      <c r="H151" s="24"/>
      <c r="I151" s="22" t="s">
        <v>39</v>
      </c>
      <c r="J151" s="25">
        <f t="shared" si="8"/>
        <v>1</v>
      </c>
      <c r="K151" s="26" t="s">
        <v>46</v>
      </c>
      <c r="L151" s="26" t="s">
        <v>7</v>
      </c>
      <c r="M151" s="66"/>
      <c r="N151" s="127"/>
      <c r="O151" s="60"/>
      <c r="P151" s="105"/>
      <c r="Q151" s="60"/>
      <c r="R151" s="60"/>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78">
        <f>total_amount_ba($B$2,$D$2,D151,F151,J151,K151,M151)</f>
        <v>0</v>
      </c>
      <c r="BB151" s="78">
        <f>BA151+SUM(N151:AZ151)</f>
        <v>0</v>
      </c>
      <c r="BC151" s="31" t="str">
        <f>SpellNumber(L151,BB151)</f>
        <v>INR Zero Only</v>
      </c>
      <c r="IE151" s="33"/>
      <c r="IF151" s="33"/>
      <c r="IG151" s="33"/>
      <c r="IH151" s="33"/>
      <c r="II151" s="33"/>
    </row>
    <row r="152" spans="1:243" s="32" customFormat="1" ht="15">
      <c r="A152" s="72"/>
      <c r="B152" s="107"/>
      <c r="C152" s="25"/>
      <c r="D152" s="106"/>
      <c r="E152" s="108"/>
      <c r="F152" s="70" t="s">
        <v>63</v>
      </c>
      <c r="G152" s="34"/>
      <c r="H152" s="24"/>
      <c r="I152" s="22" t="s">
        <v>39</v>
      </c>
      <c r="J152" s="25">
        <f t="shared" si="8"/>
        <v>1</v>
      </c>
      <c r="K152" s="26" t="s">
        <v>46</v>
      </c>
      <c r="L152" s="26" t="s">
        <v>7</v>
      </c>
      <c r="M152" s="47"/>
      <c r="N152" s="127"/>
      <c r="O152" s="60"/>
      <c r="P152" s="105"/>
      <c r="Q152" s="60"/>
      <c r="R152" s="60"/>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78"/>
      <c r="BB152" s="78"/>
      <c r="BC152" s="31"/>
      <c r="IE152" s="33"/>
      <c r="IF152" s="33"/>
      <c r="IG152" s="33"/>
      <c r="IH152" s="33"/>
      <c r="II152" s="33"/>
    </row>
    <row r="153" spans="1:243" s="32" customFormat="1" ht="25.5">
      <c r="A153" s="72">
        <v>1.73</v>
      </c>
      <c r="B153" s="107" t="s">
        <v>343</v>
      </c>
      <c r="C153" s="25"/>
      <c r="D153" s="106" t="s">
        <v>296</v>
      </c>
      <c r="E153" s="108" t="s">
        <v>127</v>
      </c>
      <c r="F153" s="70" t="s">
        <v>63</v>
      </c>
      <c r="G153" s="34"/>
      <c r="H153" s="24"/>
      <c r="I153" s="22" t="s">
        <v>39</v>
      </c>
      <c r="J153" s="25">
        <f t="shared" si="8"/>
        <v>1</v>
      </c>
      <c r="K153" s="26" t="s">
        <v>46</v>
      </c>
      <c r="L153" s="26" t="s">
        <v>7</v>
      </c>
      <c r="M153" s="66"/>
      <c r="N153" s="127"/>
      <c r="O153" s="60"/>
      <c r="P153" s="105"/>
      <c r="Q153" s="60"/>
      <c r="R153" s="60"/>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78">
        <v>0</v>
      </c>
      <c r="BB153" s="78">
        <f>BA153+SUM(N153:AZ153)</f>
        <v>0</v>
      </c>
      <c r="BC153" s="31" t="str">
        <f>SpellNumber(L153,BB153)</f>
        <v>INR Zero Only</v>
      </c>
      <c r="IE153" s="33"/>
      <c r="IF153" s="33"/>
      <c r="IG153" s="33"/>
      <c r="IH153" s="33"/>
      <c r="II153" s="33"/>
    </row>
    <row r="154" spans="1:243" s="32" customFormat="1" ht="15">
      <c r="A154" s="72"/>
      <c r="B154" s="107"/>
      <c r="C154" s="25"/>
      <c r="D154" s="106"/>
      <c r="E154" s="108"/>
      <c r="F154" s="70" t="s">
        <v>63</v>
      </c>
      <c r="G154" s="34"/>
      <c r="H154" s="24"/>
      <c r="I154" s="22" t="s">
        <v>39</v>
      </c>
      <c r="J154" s="25">
        <f t="shared" si="8"/>
        <v>1</v>
      </c>
      <c r="K154" s="26" t="s">
        <v>46</v>
      </c>
      <c r="L154" s="26" t="s">
        <v>7</v>
      </c>
      <c r="M154" s="47"/>
      <c r="N154" s="127"/>
      <c r="O154" s="60"/>
      <c r="P154" s="105"/>
      <c r="Q154" s="60"/>
      <c r="R154" s="60"/>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78"/>
      <c r="BB154" s="78"/>
      <c r="BC154" s="31"/>
      <c r="IE154" s="33"/>
      <c r="IF154" s="33"/>
      <c r="IG154" s="33"/>
      <c r="IH154" s="33"/>
      <c r="II154" s="33"/>
    </row>
    <row r="155" spans="1:243" s="32" customFormat="1" ht="15">
      <c r="A155" s="72"/>
      <c r="B155" s="137" t="s">
        <v>318</v>
      </c>
      <c r="C155" s="25"/>
      <c r="D155" s="106"/>
      <c r="E155" s="108"/>
      <c r="F155" s="70" t="s">
        <v>63</v>
      </c>
      <c r="G155" s="34"/>
      <c r="H155" s="24"/>
      <c r="I155" s="22" t="s">
        <v>39</v>
      </c>
      <c r="J155" s="25">
        <f t="shared" si="8"/>
        <v>1</v>
      </c>
      <c r="K155" s="26" t="s">
        <v>46</v>
      </c>
      <c r="L155" s="26" t="s">
        <v>7</v>
      </c>
      <c r="M155" s="47"/>
      <c r="N155" s="127"/>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78"/>
      <c r="BB155" s="78"/>
      <c r="BC155" s="31"/>
      <c r="IE155" s="33"/>
      <c r="IF155" s="33"/>
      <c r="IG155" s="33"/>
      <c r="IH155" s="33"/>
      <c r="II155" s="33"/>
    </row>
    <row r="156" spans="1:243" s="32" customFormat="1" ht="15">
      <c r="A156" s="72"/>
      <c r="B156" s="137" t="s">
        <v>319</v>
      </c>
      <c r="C156" s="25"/>
      <c r="D156" s="106"/>
      <c r="E156" s="108"/>
      <c r="F156" s="70" t="s">
        <v>63</v>
      </c>
      <c r="G156" s="34"/>
      <c r="H156" s="24"/>
      <c r="I156" s="22" t="s">
        <v>39</v>
      </c>
      <c r="J156" s="25">
        <f t="shared" si="8"/>
        <v>1</v>
      </c>
      <c r="K156" s="26" t="s">
        <v>46</v>
      </c>
      <c r="L156" s="26" t="s">
        <v>7</v>
      </c>
      <c r="M156" s="47"/>
      <c r="N156" s="127"/>
      <c r="O156" s="60"/>
      <c r="P156" s="105"/>
      <c r="Q156" s="60"/>
      <c r="R156" s="60"/>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78"/>
      <c r="BB156" s="78"/>
      <c r="BC156" s="31"/>
      <c r="IE156" s="33"/>
      <c r="IF156" s="33"/>
      <c r="IG156" s="33"/>
      <c r="IH156" s="33"/>
      <c r="II156" s="33"/>
    </row>
    <row r="157" spans="1:243" s="32" customFormat="1" ht="76.5">
      <c r="A157" s="72"/>
      <c r="B157" s="107" t="s">
        <v>320</v>
      </c>
      <c r="C157" s="25"/>
      <c r="D157" s="106"/>
      <c r="E157" s="108"/>
      <c r="F157" s="70" t="s">
        <v>63</v>
      </c>
      <c r="G157" s="34"/>
      <c r="H157" s="24"/>
      <c r="I157" s="22" t="s">
        <v>39</v>
      </c>
      <c r="J157" s="25">
        <f t="shared" si="8"/>
        <v>1</v>
      </c>
      <c r="K157" s="26" t="s">
        <v>46</v>
      </c>
      <c r="L157" s="26" t="s">
        <v>7</v>
      </c>
      <c r="M157" s="47"/>
      <c r="N157" s="127"/>
      <c r="O157" s="60"/>
      <c r="P157" s="105"/>
      <c r="Q157" s="60"/>
      <c r="R157" s="60"/>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78"/>
      <c r="BB157" s="78"/>
      <c r="BC157" s="31"/>
      <c r="IE157" s="33"/>
      <c r="IF157" s="33"/>
      <c r="IG157" s="33"/>
      <c r="IH157" s="33"/>
      <c r="II157" s="33"/>
    </row>
    <row r="158" spans="1:243" s="32" customFormat="1" ht="15">
      <c r="A158" s="72">
        <v>1.74</v>
      </c>
      <c r="B158" s="107" t="s">
        <v>321</v>
      </c>
      <c r="C158" s="25"/>
      <c r="D158" s="106">
        <v>1</v>
      </c>
      <c r="E158" s="108" t="s">
        <v>346</v>
      </c>
      <c r="F158" s="70" t="s">
        <v>63</v>
      </c>
      <c r="G158" s="34"/>
      <c r="H158" s="24"/>
      <c r="I158" s="22" t="s">
        <v>39</v>
      </c>
      <c r="J158" s="25">
        <f t="shared" si="8"/>
        <v>1</v>
      </c>
      <c r="K158" s="26" t="s">
        <v>46</v>
      </c>
      <c r="L158" s="26" t="s">
        <v>7</v>
      </c>
      <c r="M158" s="66"/>
      <c r="N158" s="127"/>
      <c r="O158" s="60"/>
      <c r="P158" s="105"/>
      <c r="Q158" s="60"/>
      <c r="R158" s="60"/>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78">
        <f>total_amount_ba($B$2,$D$2,D158,F158,J158,K158,M158)</f>
        <v>0</v>
      </c>
      <c r="BB158" s="78">
        <f>BA158+SUM(N158:AZ158)</f>
        <v>0</v>
      </c>
      <c r="BC158" s="31" t="str">
        <f>SpellNumber(L158,BB158)</f>
        <v>INR Zero Only</v>
      </c>
      <c r="IE158" s="33"/>
      <c r="IF158" s="33"/>
      <c r="IG158" s="33"/>
      <c r="IH158" s="33"/>
      <c r="II158" s="33"/>
    </row>
    <row r="159" spans="1:243" s="32" customFormat="1" ht="15">
      <c r="A159" s="72"/>
      <c r="B159" s="107"/>
      <c r="C159" s="25"/>
      <c r="D159" s="106"/>
      <c r="E159" s="108"/>
      <c r="F159" s="70" t="s">
        <v>63</v>
      </c>
      <c r="G159" s="34"/>
      <c r="H159" s="24"/>
      <c r="I159" s="22" t="s">
        <v>39</v>
      </c>
      <c r="J159" s="25">
        <f t="shared" si="8"/>
        <v>1</v>
      </c>
      <c r="K159" s="26" t="s">
        <v>46</v>
      </c>
      <c r="L159" s="26" t="s">
        <v>7</v>
      </c>
      <c r="M159" s="47"/>
      <c r="N159" s="127"/>
      <c r="O159" s="60"/>
      <c r="P159" s="105"/>
      <c r="Q159" s="60"/>
      <c r="R159" s="60"/>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78"/>
      <c r="BB159" s="78"/>
      <c r="BC159" s="31"/>
      <c r="IE159" s="33"/>
      <c r="IF159" s="33"/>
      <c r="IG159" s="33"/>
      <c r="IH159" s="33"/>
      <c r="II159" s="33"/>
    </row>
    <row r="160" spans="1:243" s="32" customFormat="1" ht="15">
      <c r="A160" s="72"/>
      <c r="B160" s="137" t="s">
        <v>322</v>
      </c>
      <c r="C160" s="25"/>
      <c r="D160" s="106"/>
      <c r="E160" s="108"/>
      <c r="F160" s="70" t="s">
        <v>63</v>
      </c>
      <c r="G160" s="34"/>
      <c r="H160" s="24"/>
      <c r="I160" s="22" t="s">
        <v>39</v>
      </c>
      <c r="J160" s="25">
        <f t="shared" si="8"/>
        <v>1</v>
      </c>
      <c r="K160" s="26" t="s">
        <v>46</v>
      </c>
      <c r="L160" s="26" t="s">
        <v>7</v>
      </c>
      <c r="M160" s="47"/>
      <c r="N160" s="127"/>
      <c r="O160" s="60"/>
      <c r="P160" s="105"/>
      <c r="Q160" s="60"/>
      <c r="R160" s="60"/>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78"/>
      <c r="BB160" s="78"/>
      <c r="BC160" s="31"/>
      <c r="IE160" s="33"/>
      <c r="IF160" s="33"/>
      <c r="IG160" s="33"/>
      <c r="IH160" s="33"/>
      <c r="II160" s="33"/>
    </row>
    <row r="161" spans="1:243" s="32" customFormat="1" ht="25.5">
      <c r="A161" s="72"/>
      <c r="B161" s="107" t="s">
        <v>344</v>
      </c>
      <c r="C161" s="25"/>
      <c r="D161" s="106"/>
      <c r="E161" s="108"/>
      <c r="F161" s="70" t="s">
        <v>63</v>
      </c>
      <c r="G161" s="34"/>
      <c r="H161" s="24"/>
      <c r="I161" s="22" t="s">
        <v>39</v>
      </c>
      <c r="J161" s="25">
        <f t="shared" si="8"/>
        <v>1</v>
      </c>
      <c r="K161" s="26" t="s">
        <v>46</v>
      </c>
      <c r="L161" s="26" t="s">
        <v>7</v>
      </c>
      <c r="M161" s="47"/>
      <c r="N161" s="127"/>
      <c r="O161" s="60"/>
      <c r="P161" s="105"/>
      <c r="Q161" s="60"/>
      <c r="R161" s="60"/>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78"/>
      <c r="BB161" s="78"/>
      <c r="BC161" s="31"/>
      <c r="IE161" s="33"/>
      <c r="IF161" s="33"/>
      <c r="IG161" s="33"/>
      <c r="IH161" s="33"/>
      <c r="II161" s="33"/>
    </row>
    <row r="162" spans="1:243" s="32" customFormat="1" ht="15">
      <c r="A162" s="72"/>
      <c r="B162" s="107" t="s">
        <v>323</v>
      </c>
      <c r="C162" s="25"/>
      <c r="D162" s="106"/>
      <c r="E162" s="108"/>
      <c r="F162" s="70" t="s">
        <v>63</v>
      </c>
      <c r="G162" s="34"/>
      <c r="H162" s="24"/>
      <c r="I162" s="22" t="s">
        <v>39</v>
      </c>
      <c r="J162" s="25">
        <f t="shared" si="8"/>
        <v>1</v>
      </c>
      <c r="K162" s="26" t="s">
        <v>46</v>
      </c>
      <c r="L162" s="26" t="s">
        <v>7</v>
      </c>
      <c r="M162" s="47"/>
      <c r="N162" s="127"/>
      <c r="O162" s="60"/>
      <c r="P162" s="105"/>
      <c r="Q162" s="60"/>
      <c r="R162" s="60"/>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78"/>
      <c r="BB162" s="78"/>
      <c r="BC162" s="31"/>
      <c r="IE162" s="33"/>
      <c r="IF162" s="33"/>
      <c r="IG162" s="33"/>
      <c r="IH162" s="33"/>
      <c r="II162" s="33"/>
    </row>
    <row r="163" spans="1:243" s="32" customFormat="1" ht="25.5">
      <c r="A163" s="72">
        <v>1.75</v>
      </c>
      <c r="B163" s="107" t="s">
        <v>345</v>
      </c>
      <c r="C163" s="25"/>
      <c r="D163" s="106">
        <v>1</v>
      </c>
      <c r="E163" s="108" t="s">
        <v>347</v>
      </c>
      <c r="F163" s="70" t="s">
        <v>63</v>
      </c>
      <c r="G163" s="34"/>
      <c r="H163" s="24"/>
      <c r="I163" s="22" t="s">
        <v>39</v>
      </c>
      <c r="J163" s="25">
        <f t="shared" si="8"/>
        <v>1</v>
      </c>
      <c r="K163" s="26" t="s">
        <v>46</v>
      </c>
      <c r="L163" s="26" t="s">
        <v>7</v>
      </c>
      <c r="M163" s="66"/>
      <c r="N163" s="127"/>
      <c r="O163" s="60"/>
      <c r="P163" s="105"/>
      <c r="Q163" s="60"/>
      <c r="R163" s="60"/>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78">
        <f>total_amount_ba($B$2,$D$2,D163,F163,J163,K163,M163)</f>
        <v>0</v>
      </c>
      <c r="BB163" s="78">
        <f>BA163+SUM(N163:AZ163)</f>
        <v>0</v>
      </c>
      <c r="BC163" s="31" t="str">
        <f>SpellNumber(L163,BB163)</f>
        <v>INR Zero Only</v>
      </c>
      <c r="IE163" s="33"/>
      <c r="IF163" s="33"/>
      <c r="IG163" s="33"/>
      <c r="IH163" s="33"/>
      <c r="II163" s="33"/>
    </row>
    <row r="164" spans="1:243" s="32" customFormat="1" ht="15">
      <c r="A164" s="72"/>
      <c r="B164" s="107"/>
      <c r="C164" s="25"/>
      <c r="D164" s="106"/>
      <c r="E164" s="108"/>
      <c r="F164" s="70" t="s">
        <v>63</v>
      </c>
      <c r="G164" s="34"/>
      <c r="H164" s="24"/>
      <c r="I164" s="22" t="s">
        <v>39</v>
      </c>
      <c r="J164" s="25">
        <f t="shared" si="8"/>
        <v>1</v>
      </c>
      <c r="K164" s="26" t="s">
        <v>46</v>
      </c>
      <c r="L164" s="26" t="s">
        <v>7</v>
      </c>
      <c r="M164" s="47"/>
      <c r="N164" s="127"/>
      <c r="O164" s="60"/>
      <c r="P164" s="105"/>
      <c r="Q164" s="60"/>
      <c r="R164" s="60"/>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78"/>
      <c r="BB164" s="78"/>
      <c r="BC164" s="31"/>
      <c r="IE164" s="33"/>
      <c r="IF164" s="33"/>
      <c r="IG164" s="33"/>
      <c r="IH164" s="33"/>
      <c r="II164" s="33"/>
    </row>
    <row r="165" spans="1:243" s="32" customFormat="1" ht="15">
      <c r="A165" s="72"/>
      <c r="B165" s="107" t="s">
        <v>324</v>
      </c>
      <c r="C165" s="25"/>
      <c r="D165" s="106"/>
      <c r="E165" s="108"/>
      <c r="F165" s="70" t="s">
        <v>63</v>
      </c>
      <c r="G165" s="34"/>
      <c r="H165" s="24"/>
      <c r="I165" s="22" t="s">
        <v>39</v>
      </c>
      <c r="J165" s="25">
        <f t="shared" si="8"/>
        <v>1</v>
      </c>
      <c r="K165" s="26" t="s">
        <v>46</v>
      </c>
      <c r="L165" s="26" t="s">
        <v>7</v>
      </c>
      <c r="M165" s="47"/>
      <c r="N165" s="127"/>
      <c r="O165" s="60"/>
      <c r="P165" s="105"/>
      <c r="Q165" s="60"/>
      <c r="R165" s="60"/>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78"/>
      <c r="BB165" s="78"/>
      <c r="BC165" s="31"/>
      <c r="IE165" s="33"/>
      <c r="IF165" s="33"/>
      <c r="IG165" s="33"/>
      <c r="IH165" s="33"/>
      <c r="II165" s="33"/>
    </row>
    <row r="166" spans="1:243" s="32" customFormat="1" ht="15">
      <c r="A166" s="72">
        <v>1.76</v>
      </c>
      <c r="B166" s="107" t="s">
        <v>325</v>
      </c>
      <c r="C166" s="25"/>
      <c r="D166" s="106">
        <v>20</v>
      </c>
      <c r="E166" s="108" t="s">
        <v>271</v>
      </c>
      <c r="F166" s="70" t="s">
        <v>63</v>
      </c>
      <c r="G166" s="34"/>
      <c r="H166" s="24"/>
      <c r="I166" s="22" t="s">
        <v>39</v>
      </c>
      <c r="J166" s="25">
        <f t="shared" si="8"/>
        <v>1</v>
      </c>
      <c r="K166" s="26" t="s">
        <v>46</v>
      </c>
      <c r="L166" s="26" t="s">
        <v>7</v>
      </c>
      <c r="M166" s="66"/>
      <c r="N166" s="127"/>
      <c r="O166" s="60"/>
      <c r="P166" s="105"/>
      <c r="Q166" s="60"/>
      <c r="R166" s="60"/>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78">
        <f>total_amount_ba($B$2,$D$2,D166,F166,J166,K166,M166)</f>
        <v>0</v>
      </c>
      <c r="BB166" s="78">
        <f>BA166+SUM(N166:AZ166)</f>
        <v>0</v>
      </c>
      <c r="BC166" s="31" t="str">
        <f>SpellNumber(L166,BB166)</f>
        <v>INR Zero Only</v>
      </c>
      <c r="IE166" s="33"/>
      <c r="IF166" s="33"/>
      <c r="IG166" s="33"/>
      <c r="IH166" s="33"/>
      <c r="II166" s="33"/>
    </row>
    <row r="167" spans="1:243" s="32" customFormat="1" ht="15">
      <c r="A167" s="72"/>
      <c r="B167" s="107"/>
      <c r="C167" s="25"/>
      <c r="D167" s="106"/>
      <c r="E167" s="108"/>
      <c r="F167" s="70" t="s">
        <v>63</v>
      </c>
      <c r="G167" s="34"/>
      <c r="H167" s="24"/>
      <c r="I167" s="22" t="s">
        <v>39</v>
      </c>
      <c r="J167" s="25">
        <f t="shared" si="8"/>
        <v>1</v>
      </c>
      <c r="K167" s="26" t="s">
        <v>46</v>
      </c>
      <c r="L167" s="26" t="s">
        <v>7</v>
      </c>
      <c r="M167" s="47"/>
      <c r="N167" s="127"/>
      <c r="O167" s="60"/>
      <c r="P167" s="105"/>
      <c r="Q167" s="60"/>
      <c r="R167" s="60"/>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78"/>
      <c r="BB167" s="78"/>
      <c r="BC167" s="31"/>
      <c r="IE167" s="33"/>
      <c r="IF167" s="33"/>
      <c r="IG167" s="33"/>
      <c r="IH167" s="33"/>
      <c r="II167" s="33"/>
    </row>
    <row r="168" spans="1:243" s="32" customFormat="1" ht="15">
      <c r="A168" s="72"/>
      <c r="B168" s="107" t="s">
        <v>326</v>
      </c>
      <c r="C168" s="25"/>
      <c r="D168" s="106"/>
      <c r="E168" s="108"/>
      <c r="F168" s="70" t="s">
        <v>63</v>
      </c>
      <c r="G168" s="34"/>
      <c r="H168" s="24"/>
      <c r="I168" s="22" t="s">
        <v>39</v>
      </c>
      <c r="J168" s="25">
        <f t="shared" si="8"/>
        <v>1</v>
      </c>
      <c r="K168" s="26" t="s">
        <v>46</v>
      </c>
      <c r="L168" s="26" t="s">
        <v>7</v>
      </c>
      <c r="M168" s="47"/>
      <c r="N168" s="127"/>
      <c r="O168" s="60"/>
      <c r="P168" s="105"/>
      <c r="Q168" s="60"/>
      <c r="R168" s="60"/>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78"/>
      <c r="BB168" s="78"/>
      <c r="BC168" s="31"/>
      <c r="IE168" s="33"/>
      <c r="IF168" s="33"/>
      <c r="IG168" s="33"/>
      <c r="IH168" s="33"/>
      <c r="II168" s="33"/>
    </row>
    <row r="169" spans="1:243" s="32" customFormat="1" ht="15">
      <c r="A169" s="72">
        <v>1.77</v>
      </c>
      <c r="B169" s="107" t="s">
        <v>327</v>
      </c>
      <c r="C169" s="25"/>
      <c r="D169" s="106" t="s">
        <v>296</v>
      </c>
      <c r="E169" s="108" t="s">
        <v>38</v>
      </c>
      <c r="F169" s="70" t="s">
        <v>63</v>
      </c>
      <c r="G169" s="34"/>
      <c r="H169" s="24"/>
      <c r="I169" s="22" t="s">
        <v>39</v>
      </c>
      <c r="J169" s="25">
        <f t="shared" si="8"/>
        <v>1</v>
      </c>
      <c r="K169" s="26" t="s">
        <v>46</v>
      </c>
      <c r="L169" s="26" t="s">
        <v>7</v>
      </c>
      <c r="M169" s="66"/>
      <c r="N169" s="127"/>
      <c r="O169" s="60"/>
      <c r="P169" s="105"/>
      <c r="Q169" s="60"/>
      <c r="R169" s="60"/>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78">
        <v>0</v>
      </c>
      <c r="BB169" s="78">
        <f>BA169+SUM(N169:AZ169)</f>
        <v>0</v>
      </c>
      <c r="BC169" s="31" t="str">
        <f>SpellNumber(L169,BB169)</f>
        <v>INR Zero Only</v>
      </c>
      <c r="IE169" s="33"/>
      <c r="IF169" s="33"/>
      <c r="IG169" s="33"/>
      <c r="IH169" s="33"/>
      <c r="II169" s="33"/>
    </row>
    <row r="170" spans="1:243" s="32" customFormat="1" ht="15">
      <c r="A170" s="72">
        <v>1.78</v>
      </c>
      <c r="B170" s="107" t="s">
        <v>328</v>
      </c>
      <c r="C170" s="25"/>
      <c r="D170" s="106">
        <v>4</v>
      </c>
      <c r="E170" s="108" t="s">
        <v>38</v>
      </c>
      <c r="F170" s="70" t="s">
        <v>63</v>
      </c>
      <c r="G170" s="34"/>
      <c r="H170" s="24"/>
      <c r="I170" s="22" t="s">
        <v>39</v>
      </c>
      <c r="J170" s="25">
        <f t="shared" si="8"/>
        <v>1</v>
      </c>
      <c r="K170" s="26" t="s">
        <v>46</v>
      </c>
      <c r="L170" s="26" t="s">
        <v>7</v>
      </c>
      <c r="M170" s="66"/>
      <c r="N170" s="127"/>
      <c r="O170" s="60"/>
      <c r="P170" s="105"/>
      <c r="Q170" s="60"/>
      <c r="R170" s="60"/>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78">
        <f>total_amount_ba($B$2,$D$2,D170,F170,J170,K170,M170)</f>
        <v>0</v>
      </c>
      <c r="BB170" s="78">
        <f>BA170+SUM(N170:AZ170)</f>
        <v>0</v>
      </c>
      <c r="BC170" s="31" t="str">
        <f>SpellNumber(L170,BB170)</f>
        <v>INR Zero Only</v>
      </c>
      <c r="IE170" s="33"/>
      <c r="IF170" s="33"/>
      <c r="IG170" s="33"/>
      <c r="IH170" s="33"/>
      <c r="II170" s="33"/>
    </row>
    <row r="171" spans="1:243" s="32" customFormat="1" ht="15">
      <c r="A171" s="72"/>
      <c r="B171" s="107"/>
      <c r="C171" s="25"/>
      <c r="D171" s="106"/>
      <c r="E171" s="108"/>
      <c r="F171" s="70" t="s">
        <v>63</v>
      </c>
      <c r="G171" s="34"/>
      <c r="H171" s="24"/>
      <c r="I171" s="22" t="s">
        <v>39</v>
      </c>
      <c r="J171" s="25">
        <f t="shared" si="8"/>
        <v>1</v>
      </c>
      <c r="K171" s="26" t="s">
        <v>46</v>
      </c>
      <c r="L171" s="26" t="s">
        <v>7</v>
      </c>
      <c r="M171" s="47"/>
      <c r="N171" s="127"/>
      <c r="O171" s="60"/>
      <c r="P171" s="105"/>
      <c r="Q171" s="60"/>
      <c r="R171" s="60"/>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78"/>
      <c r="BB171" s="78"/>
      <c r="BC171" s="31"/>
      <c r="IE171" s="33"/>
      <c r="IF171" s="33"/>
      <c r="IG171" s="33"/>
      <c r="IH171" s="33"/>
      <c r="II171" s="33"/>
    </row>
    <row r="172" spans="1:243" s="32" customFormat="1" ht="15">
      <c r="A172" s="72"/>
      <c r="B172" s="107" t="s">
        <v>329</v>
      </c>
      <c r="C172" s="25"/>
      <c r="D172" s="106"/>
      <c r="E172" s="108"/>
      <c r="F172" s="70" t="s">
        <v>63</v>
      </c>
      <c r="G172" s="34"/>
      <c r="H172" s="24"/>
      <c r="I172" s="22" t="s">
        <v>39</v>
      </c>
      <c r="J172" s="25">
        <f t="shared" si="8"/>
        <v>1</v>
      </c>
      <c r="K172" s="26" t="s">
        <v>46</v>
      </c>
      <c r="L172" s="26" t="s">
        <v>7</v>
      </c>
      <c r="M172" s="47"/>
      <c r="N172" s="127"/>
      <c r="O172" s="60"/>
      <c r="P172" s="105"/>
      <c r="Q172" s="60"/>
      <c r="R172" s="60"/>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78"/>
      <c r="BB172" s="78"/>
      <c r="BC172" s="31"/>
      <c r="IE172" s="33"/>
      <c r="IF172" s="33"/>
      <c r="IG172" s="33"/>
      <c r="IH172" s="33"/>
      <c r="II172" s="33"/>
    </row>
    <row r="173" spans="1:243" s="32" customFormat="1" ht="15">
      <c r="A173" s="72">
        <v>1.79</v>
      </c>
      <c r="B173" s="107" t="s">
        <v>328</v>
      </c>
      <c r="C173" s="25"/>
      <c r="D173" s="106">
        <v>2</v>
      </c>
      <c r="E173" s="108" t="s">
        <v>38</v>
      </c>
      <c r="F173" s="70" t="s">
        <v>63</v>
      </c>
      <c r="G173" s="34"/>
      <c r="H173" s="24"/>
      <c r="I173" s="22" t="s">
        <v>39</v>
      </c>
      <c r="J173" s="25">
        <f t="shared" si="8"/>
        <v>1</v>
      </c>
      <c r="K173" s="26" t="s">
        <v>46</v>
      </c>
      <c r="L173" s="26" t="s">
        <v>7</v>
      </c>
      <c r="M173" s="66"/>
      <c r="N173" s="127"/>
      <c r="O173" s="60"/>
      <c r="P173" s="105"/>
      <c r="Q173" s="60"/>
      <c r="R173" s="60"/>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78">
        <f>total_amount_ba($B$2,$D$2,D173,F173,J173,K173,M173)</f>
        <v>0</v>
      </c>
      <c r="BB173" s="78">
        <f>BA173+SUM(N173:AZ173)</f>
        <v>0</v>
      </c>
      <c r="BC173" s="31" t="str">
        <f>SpellNumber(L173,BB173)</f>
        <v>INR Zero Only</v>
      </c>
      <c r="IE173" s="33"/>
      <c r="IF173" s="33"/>
      <c r="IG173" s="33"/>
      <c r="IH173" s="33"/>
      <c r="II173" s="33"/>
    </row>
    <row r="174" spans="1:243" s="32" customFormat="1" ht="15">
      <c r="A174" s="72"/>
      <c r="B174" s="107"/>
      <c r="C174" s="25"/>
      <c r="D174" s="106"/>
      <c r="E174" s="108"/>
      <c r="F174" s="70" t="s">
        <v>63</v>
      </c>
      <c r="G174" s="34"/>
      <c r="H174" s="24"/>
      <c r="I174" s="22" t="s">
        <v>39</v>
      </c>
      <c r="J174" s="25">
        <f t="shared" si="8"/>
        <v>1</v>
      </c>
      <c r="K174" s="26" t="s">
        <v>46</v>
      </c>
      <c r="L174" s="26" t="s">
        <v>7</v>
      </c>
      <c r="M174" s="47"/>
      <c r="N174" s="127"/>
      <c r="O174" s="60"/>
      <c r="P174" s="105"/>
      <c r="Q174" s="60"/>
      <c r="R174" s="60"/>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78"/>
      <c r="BB174" s="78"/>
      <c r="BC174" s="31"/>
      <c r="IE174" s="33"/>
      <c r="IF174" s="33"/>
      <c r="IG174" s="33"/>
      <c r="IH174" s="33"/>
      <c r="II174" s="33"/>
    </row>
    <row r="175" spans="1:243" s="32" customFormat="1" ht="15">
      <c r="A175" s="72"/>
      <c r="B175" s="107" t="s">
        <v>330</v>
      </c>
      <c r="C175" s="25"/>
      <c r="D175" s="106"/>
      <c r="E175" s="108"/>
      <c r="F175" s="70" t="s">
        <v>63</v>
      </c>
      <c r="G175" s="34"/>
      <c r="H175" s="24"/>
      <c r="I175" s="22" t="s">
        <v>39</v>
      </c>
      <c r="J175" s="25">
        <f t="shared" si="8"/>
        <v>1</v>
      </c>
      <c r="K175" s="26" t="s">
        <v>46</v>
      </c>
      <c r="L175" s="26" t="s">
        <v>7</v>
      </c>
      <c r="M175" s="47"/>
      <c r="N175" s="127"/>
      <c r="O175" s="60"/>
      <c r="P175" s="105"/>
      <c r="Q175" s="60"/>
      <c r="R175" s="60"/>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78"/>
      <c r="BB175" s="78"/>
      <c r="BC175" s="31"/>
      <c r="IE175" s="33"/>
      <c r="IF175" s="33"/>
      <c r="IG175" s="33"/>
      <c r="IH175" s="33"/>
      <c r="II175" s="33"/>
    </row>
    <row r="176" spans="1:243" s="32" customFormat="1" ht="15">
      <c r="A176" s="72">
        <v>1.8</v>
      </c>
      <c r="B176" s="107" t="s">
        <v>328</v>
      </c>
      <c r="C176" s="25"/>
      <c r="D176" s="106">
        <v>2</v>
      </c>
      <c r="E176" s="108" t="s">
        <v>38</v>
      </c>
      <c r="F176" s="70" t="s">
        <v>63</v>
      </c>
      <c r="G176" s="34"/>
      <c r="H176" s="24"/>
      <c r="I176" s="22" t="s">
        <v>39</v>
      </c>
      <c r="J176" s="25">
        <f t="shared" si="8"/>
        <v>1</v>
      </c>
      <c r="K176" s="26" t="s">
        <v>46</v>
      </c>
      <c r="L176" s="26" t="s">
        <v>7</v>
      </c>
      <c r="M176" s="66"/>
      <c r="N176" s="127"/>
      <c r="O176" s="60"/>
      <c r="P176" s="105"/>
      <c r="Q176" s="60"/>
      <c r="R176" s="60"/>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78">
        <f>total_amount_ba($B$2,$D$2,D176,F176,J176,K176,M176)</f>
        <v>0</v>
      </c>
      <c r="BB176" s="78">
        <f>BA176+SUM(N176:AZ176)</f>
        <v>0</v>
      </c>
      <c r="BC176" s="31" t="str">
        <f>SpellNumber(L176,BB176)</f>
        <v>INR Zero Only</v>
      </c>
      <c r="IE176" s="33"/>
      <c r="IF176" s="33"/>
      <c r="IG176" s="33"/>
      <c r="IH176" s="33"/>
      <c r="II176" s="33"/>
    </row>
    <row r="177" spans="1:243" s="32" customFormat="1" ht="15">
      <c r="A177" s="72"/>
      <c r="B177" s="107"/>
      <c r="C177" s="25"/>
      <c r="D177" s="106"/>
      <c r="E177" s="108"/>
      <c r="F177" s="70" t="s">
        <v>63</v>
      </c>
      <c r="G177" s="34"/>
      <c r="H177" s="24"/>
      <c r="I177" s="22" t="s">
        <v>39</v>
      </c>
      <c r="J177" s="25">
        <f t="shared" si="8"/>
        <v>1</v>
      </c>
      <c r="K177" s="26" t="s">
        <v>46</v>
      </c>
      <c r="L177" s="26" t="s">
        <v>7</v>
      </c>
      <c r="M177" s="47"/>
      <c r="N177" s="127"/>
      <c r="O177" s="60"/>
      <c r="P177" s="105"/>
      <c r="Q177" s="60"/>
      <c r="R177" s="60"/>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78"/>
      <c r="BB177" s="78"/>
      <c r="BC177" s="31"/>
      <c r="IE177" s="33"/>
      <c r="IF177" s="33"/>
      <c r="IG177" s="33"/>
      <c r="IH177" s="33"/>
      <c r="II177" s="33"/>
    </row>
    <row r="178" spans="1:243" s="32" customFormat="1" ht="15">
      <c r="A178" s="72">
        <v>1.81</v>
      </c>
      <c r="B178" s="107" t="s">
        <v>331</v>
      </c>
      <c r="C178" s="25"/>
      <c r="D178" s="106">
        <v>4</v>
      </c>
      <c r="E178" s="108" t="s">
        <v>38</v>
      </c>
      <c r="F178" s="70" t="s">
        <v>63</v>
      </c>
      <c r="G178" s="34"/>
      <c r="H178" s="24"/>
      <c r="I178" s="22" t="s">
        <v>39</v>
      </c>
      <c r="J178" s="25">
        <f t="shared" si="8"/>
        <v>1</v>
      </c>
      <c r="K178" s="26" t="s">
        <v>46</v>
      </c>
      <c r="L178" s="26" t="s">
        <v>7</v>
      </c>
      <c r="M178" s="66"/>
      <c r="N178" s="127"/>
      <c r="O178" s="60"/>
      <c r="P178" s="105"/>
      <c r="Q178" s="60"/>
      <c r="R178" s="60"/>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78">
        <f>total_amount_ba($B$2,$D$2,D178,F178,J178,K178,M178)</f>
        <v>0</v>
      </c>
      <c r="BB178" s="78">
        <f>BA178+SUM(N178:AZ178)</f>
        <v>0</v>
      </c>
      <c r="BC178" s="31" t="str">
        <f>SpellNumber(L178,BB178)</f>
        <v>INR Zero Only</v>
      </c>
      <c r="IE178" s="33"/>
      <c r="IF178" s="33"/>
      <c r="IG178" s="33"/>
      <c r="IH178" s="33"/>
      <c r="II178" s="33"/>
    </row>
    <row r="179" spans="1:243" s="32" customFormat="1" ht="15">
      <c r="A179" s="72"/>
      <c r="B179" s="107"/>
      <c r="C179" s="25"/>
      <c r="D179" s="106"/>
      <c r="E179" s="108"/>
      <c r="F179" s="70" t="s">
        <v>63</v>
      </c>
      <c r="G179" s="34"/>
      <c r="H179" s="24"/>
      <c r="I179" s="22" t="s">
        <v>39</v>
      </c>
      <c r="J179" s="25">
        <f t="shared" si="8"/>
        <v>1</v>
      </c>
      <c r="K179" s="26" t="s">
        <v>46</v>
      </c>
      <c r="L179" s="26" t="s">
        <v>7</v>
      </c>
      <c r="M179" s="47"/>
      <c r="N179" s="127"/>
      <c r="O179" s="60"/>
      <c r="P179" s="105"/>
      <c r="Q179" s="60"/>
      <c r="R179" s="60"/>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78"/>
      <c r="BB179" s="78"/>
      <c r="BC179" s="31"/>
      <c r="IE179" s="33"/>
      <c r="IF179" s="33"/>
      <c r="IG179" s="33"/>
      <c r="IH179" s="33"/>
      <c r="II179" s="33"/>
    </row>
    <row r="180" spans="1:243" s="32" customFormat="1" ht="15">
      <c r="A180" s="72"/>
      <c r="B180" s="107" t="s">
        <v>332</v>
      </c>
      <c r="C180" s="25"/>
      <c r="D180" s="106"/>
      <c r="E180" s="108"/>
      <c r="F180" s="70" t="s">
        <v>63</v>
      </c>
      <c r="G180" s="34"/>
      <c r="H180" s="24"/>
      <c r="I180" s="22" t="s">
        <v>39</v>
      </c>
      <c r="J180" s="25">
        <f t="shared" si="8"/>
        <v>1</v>
      </c>
      <c r="K180" s="26" t="s">
        <v>46</v>
      </c>
      <c r="L180" s="26" t="s">
        <v>7</v>
      </c>
      <c r="M180" s="47"/>
      <c r="N180" s="127"/>
      <c r="O180" s="60"/>
      <c r="P180" s="105"/>
      <c r="Q180" s="60"/>
      <c r="R180" s="60"/>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78"/>
      <c r="BB180" s="78"/>
      <c r="BC180" s="31"/>
      <c r="IE180" s="33"/>
      <c r="IF180" s="33"/>
      <c r="IG180" s="33"/>
      <c r="IH180" s="33"/>
      <c r="II180" s="33"/>
    </row>
    <row r="181" spans="1:243" s="32" customFormat="1" ht="15">
      <c r="A181" s="72">
        <v>1.82</v>
      </c>
      <c r="B181" s="107" t="s">
        <v>333</v>
      </c>
      <c r="C181" s="25"/>
      <c r="D181" s="106">
        <v>3</v>
      </c>
      <c r="E181" s="108" t="s">
        <v>38</v>
      </c>
      <c r="F181" s="70" t="s">
        <v>63</v>
      </c>
      <c r="G181" s="34"/>
      <c r="H181" s="24"/>
      <c r="I181" s="22" t="s">
        <v>39</v>
      </c>
      <c r="J181" s="25">
        <f t="shared" si="8"/>
        <v>1</v>
      </c>
      <c r="K181" s="26" t="s">
        <v>46</v>
      </c>
      <c r="L181" s="26" t="s">
        <v>7</v>
      </c>
      <c r="M181" s="66"/>
      <c r="N181" s="127"/>
      <c r="O181" s="60"/>
      <c r="P181" s="105"/>
      <c r="Q181" s="60"/>
      <c r="R181" s="60"/>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78">
        <f>total_amount_ba($B$2,$D$2,D181,F181,J181,K181,M181)</f>
        <v>0</v>
      </c>
      <c r="BB181" s="78">
        <f>BA181+SUM(N181:AZ181)</f>
        <v>0</v>
      </c>
      <c r="BC181" s="31" t="str">
        <f>SpellNumber(L181,BB181)</f>
        <v>INR Zero Only</v>
      </c>
      <c r="IE181" s="33"/>
      <c r="IF181" s="33"/>
      <c r="IG181" s="33"/>
      <c r="IH181" s="33"/>
      <c r="II181" s="33"/>
    </row>
    <row r="182" spans="1:243" s="32" customFormat="1" ht="15">
      <c r="A182" s="72">
        <v>1.83</v>
      </c>
      <c r="B182" s="107" t="s">
        <v>334</v>
      </c>
      <c r="C182" s="25"/>
      <c r="D182" s="106">
        <v>3</v>
      </c>
      <c r="E182" s="108" t="s">
        <v>38</v>
      </c>
      <c r="F182" s="70" t="s">
        <v>63</v>
      </c>
      <c r="G182" s="34"/>
      <c r="H182" s="24"/>
      <c r="I182" s="22" t="s">
        <v>39</v>
      </c>
      <c r="J182" s="25">
        <f t="shared" si="8"/>
        <v>1</v>
      </c>
      <c r="K182" s="26" t="s">
        <v>46</v>
      </c>
      <c r="L182" s="26" t="s">
        <v>7</v>
      </c>
      <c r="M182" s="66"/>
      <c r="N182" s="127"/>
      <c r="O182" s="60"/>
      <c r="P182" s="105"/>
      <c r="Q182" s="60"/>
      <c r="R182" s="60"/>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78">
        <f>total_amount_ba($B$2,$D$2,D182,F182,J182,K182,M182)</f>
        <v>0</v>
      </c>
      <c r="BB182" s="78">
        <f>BA182+SUM(N182:AZ182)</f>
        <v>0</v>
      </c>
      <c r="BC182" s="31" t="str">
        <f>SpellNumber(L182,BB182)</f>
        <v>INR Zero Only</v>
      </c>
      <c r="IE182" s="33"/>
      <c r="IF182" s="33"/>
      <c r="IG182" s="33"/>
      <c r="IH182" s="33"/>
      <c r="II182" s="33"/>
    </row>
    <row r="183" spans="1:243" s="32" customFormat="1" ht="15">
      <c r="A183" s="72"/>
      <c r="B183" s="107"/>
      <c r="C183" s="25"/>
      <c r="D183" s="106"/>
      <c r="E183" s="108"/>
      <c r="F183" s="70" t="s">
        <v>63</v>
      </c>
      <c r="G183" s="34"/>
      <c r="H183" s="24"/>
      <c r="I183" s="22" t="s">
        <v>39</v>
      </c>
      <c r="J183" s="25">
        <f t="shared" si="8"/>
        <v>1</v>
      </c>
      <c r="K183" s="26" t="s">
        <v>46</v>
      </c>
      <c r="L183" s="26" t="s">
        <v>7</v>
      </c>
      <c r="M183" s="47"/>
      <c r="N183" s="127"/>
      <c r="O183" s="60"/>
      <c r="P183" s="105"/>
      <c r="Q183" s="60"/>
      <c r="R183" s="60"/>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78"/>
      <c r="BB183" s="78"/>
      <c r="BC183" s="31"/>
      <c r="IE183" s="33"/>
      <c r="IF183" s="33"/>
      <c r="IG183" s="33"/>
      <c r="IH183" s="33"/>
      <c r="II183" s="33"/>
    </row>
    <row r="184" spans="1:243" s="32" customFormat="1" ht="25.5">
      <c r="A184" s="72">
        <v>1.84</v>
      </c>
      <c r="B184" s="107" t="s">
        <v>335</v>
      </c>
      <c r="C184" s="25"/>
      <c r="D184" s="106">
        <v>35</v>
      </c>
      <c r="E184" s="108" t="s">
        <v>38</v>
      </c>
      <c r="F184" s="70" t="s">
        <v>63</v>
      </c>
      <c r="G184" s="34"/>
      <c r="H184" s="24"/>
      <c r="I184" s="22" t="s">
        <v>39</v>
      </c>
      <c r="J184" s="25">
        <f t="shared" si="8"/>
        <v>1</v>
      </c>
      <c r="K184" s="26" t="s">
        <v>46</v>
      </c>
      <c r="L184" s="26" t="s">
        <v>7</v>
      </c>
      <c r="M184" s="66"/>
      <c r="N184" s="127"/>
      <c r="O184" s="60"/>
      <c r="P184" s="105"/>
      <c r="Q184" s="60"/>
      <c r="R184" s="60"/>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78">
        <f>total_amount_ba($B$2,$D$2,D184,F184,J184,K184,M184)</f>
        <v>0</v>
      </c>
      <c r="BB184" s="78">
        <f>BA184+SUM(N184:AZ184)</f>
        <v>0</v>
      </c>
      <c r="BC184" s="31" t="str">
        <f>SpellNumber(L184,BB184)</f>
        <v>INR Zero Only</v>
      </c>
      <c r="IE184" s="33"/>
      <c r="IF184" s="33"/>
      <c r="IG184" s="33"/>
      <c r="IH184" s="33"/>
      <c r="II184" s="33"/>
    </row>
    <row r="185" spans="1:243" s="32" customFormat="1" ht="15">
      <c r="A185" s="72"/>
      <c r="B185" s="107"/>
      <c r="C185" s="25"/>
      <c r="D185" s="106"/>
      <c r="E185" s="108"/>
      <c r="F185" s="70" t="s">
        <v>63</v>
      </c>
      <c r="G185" s="34"/>
      <c r="H185" s="24"/>
      <c r="I185" s="22" t="s">
        <v>39</v>
      </c>
      <c r="J185" s="25">
        <f t="shared" si="8"/>
        <v>1</v>
      </c>
      <c r="K185" s="26" t="s">
        <v>46</v>
      </c>
      <c r="L185" s="26" t="s">
        <v>7</v>
      </c>
      <c r="M185" s="47"/>
      <c r="N185" s="127"/>
      <c r="O185" s="60"/>
      <c r="P185" s="105"/>
      <c r="Q185" s="60"/>
      <c r="R185" s="60"/>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78"/>
      <c r="BB185" s="78"/>
      <c r="BC185" s="31"/>
      <c r="IE185" s="33"/>
      <c r="IF185" s="33"/>
      <c r="IG185" s="33"/>
      <c r="IH185" s="33"/>
      <c r="II185" s="33"/>
    </row>
    <row r="186" spans="1:243" s="32" customFormat="1" ht="38.25">
      <c r="A186" s="72"/>
      <c r="B186" s="107" t="s">
        <v>336</v>
      </c>
      <c r="C186" s="25"/>
      <c r="D186" s="106"/>
      <c r="E186" s="108"/>
      <c r="F186" s="70" t="s">
        <v>63</v>
      </c>
      <c r="G186" s="34"/>
      <c r="H186" s="24"/>
      <c r="I186" s="22" t="s">
        <v>39</v>
      </c>
      <c r="J186" s="25">
        <f t="shared" si="8"/>
        <v>1</v>
      </c>
      <c r="K186" s="26" t="s">
        <v>46</v>
      </c>
      <c r="L186" s="26" t="s">
        <v>7</v>
      </c>
      <c r="M186" s="47"/>
      <c r="N186" s="127"/>
      <c r="O186" s="60"/>
      <c r="P186" s="105"/>
      <c r="Q186" s="60"/>
      <c r="R186" s="60"/>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78"/>
      <c r="BB186" s="78"/>
      <c r="BC186" s="31"/>
      <c r="IE186" s="33"/>
      <c r="IF186" s="33"/>
      <c r="IG186" s="33"/>
      <c r="IH186" s="33"/>
      <c r="II186" s="33"/>
    </row>
    <row r="187" spans="1:243" s="32" customFormat="1" ht="25.5">
      <c r="A187" s="72"/>
      <c r="B187" s="107" t="s">
        <v>337</v>
      </c>
      <c r="C187" s="25"/>
      <c r="D187" s="106"/>
      <c r="E187" s="108"/>
      <c r="F187" s="70" t="s">
        <v>63</v>
      </c>
      <c r="G187" s="34"/>
      <c r="H187" s="24"/>
      <c r="I187" s="22" t="s">
        <v>39</v>
      </c>
      <c r="J187" s="25">
        <f t="shared" si="8"/>
        <v>1</v>
      </c>
      <c r="K187" s="26" t="s">
        <v>46</v>
      </c>
      <c r="L187" s="26" t="s">
        <v>7</v>
      </c>
      <c r="M187" s="47"/>
      <c r="N187" s="127"/>
      <c r="O187" s="60"/>
      <c r="P187" s="105"/>
      <c r="Q187" s="60"/>
      <c r="R187" s="60"/>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78"/>
      <c r="BB187" s="78"/>
      <c r="BC187" s="31"/>
      <c r="IE187" s="33"/>
      <c r="IF187" s="33"/>
      <c r="IG187" s="33"/>
      <c r="IH187" s="33"/>
      <c r="II187" s="33"/>
    </row>
    <row r="188" spans="1:243" s="32" customFormat="1" ht="15">
      <c r="A188" s="72">
        <v>1.85</v>
      </c>
      <c r="B188" s="107" t="s">
        <v>338</v>
      </c>
      <c r="C188" s="25"/>
      <c r="D188" s="106">
        <v>10</v>
      </c>
      <c r="E188" s="108" t="s">
        <v>348</v>
      </c>
      <c r="F188" s="70" t="s">
        <v>63</v>
      </c>
      <c r="G188" s="34"/>
      <c r="H188" s="24"/>
      <c r="I188" s="22" t="s">
        <v>39</v>
      </c>
      <c r="J188" s="25">
        <f t="shared" si="8"/>
        <v>1</v>
      </c>
      <c r="K188" s="26" t="s">
        <v>46</v>
      </c>
      <c r="L188" s="26" t="s">
        <v>7</v>
      </c>
      <c r="M188" s="66"/>
      <c r="N188" s="127"/>
      <c r="O188" s="60"/>
      <c r="P188" s="105"/>
      <c r="Q188" s="60"/>
      <c r="R188" s="60"/>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78">
        <f>total_amount_ba($B$2,$D$2,D188,F188,J188,K188,M188)</f>
        <v>0</v>
      </c>
      <c r="BB188" s="78">
        <f>BA188+SUM(N188:AZ188)</f>
        <v>0</v>
      </c>
      <c r="BC188" s="31" t="str">
        <f>SpellNumber(L188,BB188)</f>
        <v>INR Zero Only</v>
      </c>
      <c r="IE188" s="33"/>
      <c r="IF188" s="33"/>
      <c r="IG188" s="33"/>
      <c r="IH188" s="33"/>
      <c r="II188" s="33"/>
    </row>
    <row r="189" spans="1:243" s="32" customFormat="1" ht="15">
      <c r="A189" s="72"/>
      <c r="B189" s="107"/>
      <c r="C189" s="25"/>
      <c r="D189" s="106"/>
      <c r="E189" s="108"/>
      <c r="F189" s="70" t="s">
        <v>63</v>
      </c>
      <c r="G189" s="34"/>
      <c r="H189" s="24"/>
      <c r="I189" s="22" t="s">
        <v>39</v>
      </c>
      <c r="J189" s="25">
        <f t="shared" si="8"/>
        <v>1</v>
      </c>
      <c r="K189" s="26" t="s">
        <v>46</v>
      </c>
      <c r="L189" s="26" t="s">
        <v>7</v>
      </c>
      <c r="M189" s="47"/>
      <c r="N189" s="127"/>
      <c r="O189" s="60"/>
      <c r="P189" s="105"/>
      <c r="Q189" s="60"/>
      <c r="R189" s="60"/>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78"/>
      <c r="BB189" s="78"/>
      <c r="BC189" s="31"/>
      <c r="IE189" s="33"/>
      <c r="IF189" s="33"/>
      <c r="IG189" s="33"/>
      <c r="IH189" s="33"/>
      <c r="II189" s="33"/>
    </row>
    <row r="190" spans="1:243" s="32" customFormat="1" ht="38.25">
      <c r="A190" s="72">
        <v>1.86</v>
      </c>
      <c r="B190" s="107" t="s">
        <v>339</v>
      </c>
      <c r="C190" s="25"/>
      <c r="D190" s="106">
        <v>1</v>
      </c>
      <c r="E190" s="108" t="s">
        <v>38</v>
      </c>
      <c r="F190" s="70" t="s">
        <v>63</v>
      </c>
      <c r="G190" s="34"/>
      <c r="H190" s="24"/>
      <c r="I190" s="22" t="s">
        <v>39</v>
      </c>
      <c r="J190" s="25">
        <f t="shared" si="8"/>
        <v>1</v>
      </c>
      <c r="K190" s="26" t="s">
        <v>46</v>
      </c>
      <c r="L190" s="26" t="s">
        <v>7</v>
      </c>
      <c r="M190" s="66"/>
      <c r="N190" s="127"/>
      <c r="O190" s="60"/>
      <c r="P190" s="105"/>
      <c r="Q190" s="60"/>
      <c r="R190" s="60"/>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78">
        <f>total_amount_ba($B$2,$D$2,D190,F190,J190,K190,M190)</f>
        <v>0</v>
      </c>
      <c r="BB190" s="78">
        <f>BA190+SUM(N190:AZ190)</f>
        <v>0</v>
      </c>
      <c r="BC190" s="31" t="str">
        <f>SpellNumber(L190,BB190)</f>
        <v>INR Zero Only</v>
      </c>
      <c r="IE190" s="33"/>
      <c r="IF190" s="33"/>
      <c r="IG190" s="33"/>
      <c r="IH190" s="33"/>
      <c r="II190" s="33"/>
    </row>
    <row r="191" spans="1:243" s="32" customFormat="1" ht="15">
      <c r="A191" s="72"/>
      <c r="B191" s="107"/>
      <c r="C191" s="25"/>
      <c r="D191" s="106"/>
      <c r="E191" s="108"/>
      <c r="F191" s="70" t="s">
        <v>63</v>
      </c>
      <c r="G191" s="34"/>
      <c r="H191" s="24"/>
      <c r="I191" s="22" t="s">
        <v>39</v>
      </c>
      <c r="J191" s="25">
        <f t="shared" si="8"/>
        <v>1</v>
      </c>
      <c r="K191" s="26" t="s">
        <v>46</v>
      </c>
      <c r="L191" s="26" t="s">
        <v>7</v>
      </c>
      <c r="M191" s="47"/>
      <c r="N191" s="127"/>
      <c r="O191" s="60"/>
      <c r="P191" s="105"/>
      <c r="Q191" s="60"/>
      <c r="R191" s="60"/>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78"/>
      <c r="BB191" s="78"/>
      <c r="BC191" s="31"/>
      <c r="IE191" s="33"/>
      <c r="IF191" s="33"/>
      <c r="IG191" s="33"/>
      <c r="IH191" s="33"/>
      <c r="II191" s="33"/>
    </row>
    <row r="192" spans="1:243" s="32" customFormat="1" ht="38.25">
      <c r="A192" s="72">
        <v>1.87</v>
      </c>
      <c r="B192" s="107" t="s">
        <v>340</v>
      </c>
      <c r="C192" s="25"/>
      <c r="D192" s="106">
        <v>1</v>
      </c>
      <c r="E192" s="108" t="s">
        <v>38</v>
      </c>
      <c r="F192" s="70" t="s">
        <v>63</v>
      </c>
      <c r="G192" s="34"/>
      <c r="H192" s="24"/>
      <c r="I192" s="22" t="s">
        <v>39</v>
      </c>
      <c r="J192" s="25">
        <f t="shared" si="8"/>
        <v>1</v>
      </c>
      <c r="K192" s="26" t="s">
        <v>46</v>
      </c>
      <c r="L192" s="26" t="s">
        <v>7</v>
      </c>
      <c r="M192" s="66"/>
      <c r="N192" s="127"/>
      <c r="O192" s="60"/>
      <c r="P192" s="105"/>
      <c r="Q192" s="60"/>
      <c r="R192" s="60"/>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78">
        <f>total_amount_ba($B$2,$D$2,D192,F192,J192,K192,M192)</f>
        <v>0</v>
      </c>
      <c r="BB192" s="78">
        <f>BA192+SUM(N192:AZ192)</f>
        <v>0</v>
      </c>
      <c r="BC192" s="31" t="str">
        <f>SpellNumber(L192,BB192)</f>
        <v>INR Zero Only</v>
      </c>
      <c r="IE192" s="33"/>
      <c r="IF192" s="33"/>
      <c r="IG192" s="33"/>
      <c r="IH192" s="33"/>
      <c r="II192" s="33"/>
    </row>
    <row r="193" spans="1:243" s="32" customFormat="1" ht="15">
      <c r="A193" s="72">
        <v>1.88</v>
      </c>
      <c r="B193" s="137" t="s">
        <v>349</v>
      </c>
      <c r="C193" s="25"/>
      <c r="D193" s="106"/>
      <c r="E193" s="108"/>
      <c r="F193" s="70" t="s">
        <v>63</v>
      </c>
      <c r="G193" s="34"/>
      <c r="H193" s="24"/>
      <c r="I193" s="22" t="s">
        <v>39</v>
      </c>
      <c r="J193" s="25">
        <f t="shared" si="8"/>
        <v>1</v>
      </c>
      <c r="K193" s="26" t="s">
        <v>46</v>
      </c>
      <c r="L193" s="26" t="s">
        <v>7</v>
      </c>
      <c r="M193" s="47"/>
      <c r="N193" s="127"/>
      <c r="O193" s="60"/>
      <c r="P193" s="105"/>
      <c r="Q193" s="60"/>
      <c r="R193" s="60"/>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78"/>
      <c r="BB193" s="78"/>
      <c r="BC193" s="31"/>
      <c r="IE193" s="33"/>
      <c r="IF193" s="33"/>
      <c r="IG193" s="33"/>
      <c r="IH193" s="33"/>
      <c r="II193" s="33"/>
    </row>
    <row r="194" spans="1:243" s="32" customFormat="1" ht="114" customHeight="1">
      <c r="A194" s="72"/>
      <c r="B194" s="107" t="s">
        <v>350</v>
      </c>
      <c r="C194" s="25"/>
      <c r="D194" s="106">
        <v>1</v>
      </c>
      <c r="E194" s="108" t="s">
        <v>55</v>
      </c>
      <c r="F194" s="70" t="s">
        <v>63</v>
      </c>
      <c r="G194" s="34"/>
      <c r="H194" s="24"/>
      <c r="I194" s="22" t="s">
        <v>39</v>
      </c>
      <c r="J194" s="25">
        <f t="shared" si="8"/>
        <v>1</v>
      </c>
      <c r="K194" s="26" t="s">
        <v>46</v>
      </c>
      <c r="L194" s="26" t="s">
        <v>7</v>
      </c>
      <c r="M194" s="66"/>
      <c r="N194" s="127"/>
      <c r="O194" s="60"/>
      <c r="P194" s="105"/>
      <c r="Q194" s="60"/>
      <c r="R194" s="60"/>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78">
        <f>total_amount_ba($B$2,$D$2,D194,F194,J194,K194,M194)</f>
        <v>0</v>
      </c>
      <c r="BB194" s="78">
        <f>BA194+SUM(N194:AZ194)</f>
        <v>0</v>
      </c>
      <c r="BC194" s="31" t="str">
        <f>SpellNumber(L194,BB194)</f>
        <v>INR Zero Only</v>
      </c>
      <c r="IE194" s="33"/>
      <c r="IF194" s="33"/>
      <c r="IG194" s="33"/>
      <c r="IH194" s="33"/>
      <c r="II194" s="33"/>
    </row>
    <row r="195" spans="1:243" s="32" customFormat="1" ht="33" customHeight="1">
      <c r="A195" s="112" t="s">
        <v>44</v>
      </c>
      <c r="B195" s="98"/>
      <c r="C195" s="99"/>
      <c r="D195" s="100"/>
      <c r="E195" s="124"/>
      <c r="F195" s="100"/>
      <c r="G195" s="100"/>
      <c r="H195" s="101"/>
      <c r="I195" s="101"/>
      <c r="J195" s="101"/>
      <c r="K195" s="101"/>
      <c r="L195" s="102"/>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103">
        <f>SUM(BA15:BA194)</f>
        <v>0</v>
      </c>
      <c r="BB195" s="103">
        <f>SUM(BB13:BB14)</f>
        <v>0</v>
      </c>
      <c r="BC195" s="104" t="str">
        <f>SpellNumber($E$2,BA195)</f>
        <v>INR Zero Only</v>
      </c>
      <c r="IE195" s="33">
        <v>4</v>
      </c>
      <c r="IF195" s="33" t="s">
        <v>41</v>
      </c>
      <c r="IG195" s="33" t="s">
        <v>43</v>
      </c>
      <c r="IH195" s="33">
        <v>10</v>
      </c>
      <c r="II195" s="33" t="s">
        <v>38</v>
      </c>
    </row>
    <row r="196" spans="1:243" s="51" customFormat="1" ht="39" customHeight="1" hidden="1">
      <c r="A196" s="119" t="s">
        <v>48</v>
      </c>
      <c r="B196" s="42"/>
      <c r="C196" s="43"/>
      <c r="D196" s="44"/>
      <c r="E196" s="125" t="s">
        <v>45</v>
      </c>
      <c r="F196" s="58"/>
      <c r="G196" s="46"/>
      <c r="H196" s="47"/>
      <c r="I196" s="47"/>
      <c r="J196" s="47"/>
      <c r="K196" s="48"/>
      <c r="L196" s="49"/>
      <c r="M196" s="50"/>
      <c r="O196" s="32"/>
      <c r="P196" s="32"/>
      <c r="Q196" s="32"/>
      <c r="R196" s="32"/>
      <c r="S196" s="32"/>
      <c r="BA196" s="56">
        <f>IF(ISBLANK(F196),0,IF(E196="Excess (+)",ROUND(BA195+(BA195*F196),2),IF(E196="Less (-)",ROUND(BA195+(BA195*F196*(-1)),2),0)))</f>
        <v>0</v>
      </c>
      <c r="BB196" s="57">
        <f>ROUND(BA196,0)</f>
        <v>0</v>
      </c>
      <c r="BC196" s="31" t="str">
        <f>SpellNumber(L196,BB196)</f>
        <v> Zero Only</v>
      </c>
      <c r="IE196" s="52"/>
      <c r="IF196" s="52"/>
      <c r="IG196" s="52"/>
      <c r="IH196" s="52"/>
      <c r="II196" s="52"/>
    </row>
    <row r="197" spans="1:243" s="51" customFormat="1" ht="51" customHeight="1">
      <c r="A197" s="113" t="s">
        <v>47</v>
      </c>
      <c r="B197" s="35"/>
      <c r="C197" s="297" t="str">
        <f>SpellNumber($E$2,BA195)</f>
        <v>INR Zero Only</v>
      </c>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9"/>
      <c r="IE197" s="52"/>
      <c r="IF197" s="52"/>
      <c r="IG197" s="52"/>
      <c r="IH197" s="52"/>
      <c r="II197" s="52"/>
    </row>
    <row r="198" spans="1:243" s="14" customFormat="1" ht="15">
      <c r="A198" s="120"/>
      <c r="B198" s="32"/>
      <c r="C198" s="53"/>
      <c r="D198" s="53"/>
      <c r="E198" s="126"/>
      <c r="F198" s="53"/>
      <c r="G198" s="53"/>
      <c r="H198" s="53"/>
      <c r="I198" s="53"/>
      <c r="J198" s="53"/>
      <c r="K198" s="53"/>
      <c r="L198" s="53"/>
      <c r="M198" s="53"/>
      <c r="O198" s="53"/>
      <c r="BA198" s="53"/>
      <c r="BC198" s="53"/>
      <c r="IE198" s="15"/>
      <c r="IF198" s="15"/>
      <c r="IG198" s="15"/>
      <c r="IH198" s="15"/>
      <c r="II198" s="15"/>
    </row>
    <row r="199" spans="2:243" s="121" customFormat="1" ht="15.75" customHeight="1">
      <c r="B199" s="116"/>
      <c r="C199" s="53"/>
      <c r="D199" s="53"/>
      <c r="E199" s="126"/>
      <c r="F199" s="53"/>
      <c r="G199" s="53"/>
      <c r="H199" s="53"/>
      <c r="I199" s="53"/>
      <c r="J199" s="53"/>
      <c r="K199" s="53"/>
      <c r="L199" s="53"/>
      <c r="M199" s="53"/>
      <c r="N199" s="54"/>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53"/>
      <c r="ER199" s="53"/>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53"/>
      <c r="GC199" s="53"/>
      <c r="GD199" s="53"/>
      <c r="GE199" s="53"/>
      <c r="GF199" s="53"/>
      <c r="GG199" s="53"/>
      <c r="GH199" s="53"/>
      <c r="GI199" s="53"/>
      <c r="GJ199" s="53"/>
      <c r="GK199" s="53"/>
      <c r="GL199" s="53"/>
      <c r="GM199" s="53"/>
      <c r="GN199" s="53"/>
      <c r="GO199" s="53"/>
      <c r="GP199" s="53"/>
      <c r="GQ199" s="53"/>
      <c r="GR199" s="53"/>
      <c r="GS199" s="53"/>
      <c r="GT199" s="53"/>
      <c r="GU199" s="53"/>
      <c r="GV199" s="53"/>
      <c r="GW199" s="53"/>
      <c r="GX199" s="53"/>
      <c r="GY199" s="53"/>
      <c r="GZ199" s="53"/>
      <c r="HA199" s="53"/>
      <c r="HB199" s="53"/>
      <c r="HC199" s="53"/>
      <c r="HD199" s="53"/>
      <c r="HE199" s="53"/>
      <c r="HF199" s="53"/>
      <c r="HG199" s="53"/>
      <c r="HH199" s="53"/>
      <c r="HI199" s="53"/>
      <c r="HJ199" s="53"/>
      <c r="HK199" s="53"/>
      <c r="HL199" s="53"/>
      <c r="HM199" s="53"/>
      <c r="HN199" s="53"/>
      <c r="HO199" s="53"/>
      <c r="HP199" s="53"/>
      <c r="HQ199" s="53"/>
      <c r="HR199" s="53"/>
      <c r="HS199" s="53"/>
      <c r="HT199" s="53"/>
      <c r="HU199" s="53"/>
      <c r="HV199" s="53"/>
      <c r="HW199" s="53"/>
      <c r="HX199" s="53"/>
      <c r="HY199" s="53"/>
      <c r="HZ199" s="53"/>
      <c r="IA199" s="53"/>
      <c r="IB199" s="53"/>
      <c r="IC199" s="53"/>
      <c r="ID199" s="53"/>
      <c r="IE199" s="55"/>
      <c r="IF199" s="55"/>
      <c r="IG199" s="55"/>
      <c r="IH199" s="55"/>
      <c r="II199" s="55"/>
    </row>
    <row r="202" spans="2:243" s="121" customFormat="1" ht="15.75" customHeight="1">
      <c r="B202" s="116"/>
      <c r="C202" s="53"/>
      <c r="D202" s="53"/>
      <c r="E202" s="126"/>
      <c r="F202" s="53"/>
      <c r="G202" s="53"/>
      <c r="H202" s="53"/>
      <c r="I202" s="53"/>
      <c r="J202" s="53"/>
      <c r="K202" s="53"/>
      <c r="L202" s="53"/>
      <c r="M202" s="53"/>
      <c r="N202" s="54"/>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53"/>
      <c r="ER202" s="53"/>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53"/>
      <c r="GC202" s="53"/>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53"/>
      <c r="HN202" s="53"/>
      <c r="HO202" s="53"/>
      <c r="HP202" s="53"/>
      <c r="HQ202" s="53"/>
      <c r="HR202" s="53"/>
      <c r="HS202" s="53"/>
      <c r="HT202" s="53"/>
      <c r="HU202" s="53"/>
      <c r="HV202" s="53"/>
      <c r="HW202" s="53"/>
      <c r="HX202" s="53"/>
      <c r="HY202" s="53"/>
      <c r="HZ202" s="53"/>
      <c r="IA202" s="53"/>
      <c r="IB202" s="53"/>
      <c r="IC202" s="53"/>
      <c r="ID202" s="53"/>
      <c r="IE202" s="55"/>
      <c r="IF202" s="55"/>
      <c r="IG202" s="55"/>
      <c r="IH202" s="55"/>
      <c r="II202" s="55"/>
    </row>
    <row r="229" spans="2:243" s="121" customFormat="1" ht="15.75" customHeight="1">
      <c r="B229" s="116"/>
      <c r="C229" s="53"/>
      <c r="D229" s="53"/>
      <c r="E229" s="126"/>
      <c r="F229" s="53"/>
      <c r="G229" s="53"/>
      <c r="H229" s="53"/>
      <c r="I229" s="53"/>
      <c r="J229" s="53"/>
      <c r="K229" s="53"/>
      <c r="L229" s="53"/>
      <c r="M229" s="53"/>
      <c r="N229" s="54"/>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53"/>
      <c r="DG229" s="53"/>
      <c r="DH229" s="53"/>
      <c r="DI229" s="53"/>
      <c r="DJ229" s="53"/>
      <c r="DK229" s="53"/>
      <c r="DL229" s="53"/>
      <c r="DM229" s="53"/>
      <c r="DN229" s="53"/>
      <c r="DO229" s="53"/>
      <c r="DP229" s="53"/>
      <c r="DQ229" s="53"/>
      <c r="DR229" s="53"/>
      <c r="DS229" s="53"/>
      <c r="DT229" s="53"/>
      <c r="DU229" s="53"/>
      <c r="DV229" s="53"/>
      <c r="DW229" s="53"/>
      <c r="DX229" s="53"/>
      <c r="DY229" s="53"/>
      <c r="DZ229" s="53"/>
      <c r="EA229" s="53"/>
      <c r="EB229" s="53"/>
      <c r="EC229" s="53"/>
      <c r="ED229" s="53"/>
      <c r="EE229" s="53"/>
      <c r="EF229" s="53"/>
      <c r="EG229" s="53"/>
      <c r="EH229" s="53"/>
      <c r="EI229" s="53"/>
      <c r="EJ229" s="53"/>
      <c r="EK229" s="53"/>
      <c r="EL229" s="53"/>
      <c r="EM229" s="53"/>
      <c r="EN229" s="53"/>
      <c r="EO229" s="53"/>
      <c r="EP229" s="53"/>
      <c r="EQ229" s="53"/>
      <c r="ER229" s="53"/>
      <c r="ES229" s="53"/>
      <c r="ET229" s="53"/>
      <c r="EU229" s="53"/>
      <c r="EV229" s="53"/>
      <c r="EW229" s="53"/>
      <c r="EX229" s="53"/>
      <c r="EY229" s="53"/>
      <c r="EZ229" s="53"/>
      <c r="FA229" s="53"/>
      <c r="FB229" s="53"/>
      <c r="FC229" s="53"/>
      <c r="FD229" s="53"/>
      <c r="FE229" s="53"/>
      <c r="FF229" s="53"/>
      <c r="FG229" s="53"/>
      <c r="FH229" s="53"/>
      <c r="FI229" s="53"/>
      <c r="FJ229" s="53"/>
      <c r="FK229" s="53"/>
      <c r="FL229" s="53"/>
      <c r="FM229" s="53"/>
      <c r="FN229" s="53"/>
      <c r="FO229" s="53"/>
      <c r="FP229" s="53"/>
      <c r="FQ229" s="53"/>
      <c r="FR229" s="53"/>
      <c r="FS229" s="53"/>
      <c r="FT229" s="53"/>
      <c r="FU229" s="53"/>
      <c r="FV229" s="53"/>
      <c r="FW229" s="53"/>
      <c r="FX229" s="53"/>
      <c r="FY229" s="53"/>
      <c r="FZ229" s="53"/>
      <c r="GA229" s="53"/>
      <c r="GB229" s="53"/>
      <c r="GC229" s="53"/>
      <c r="GD229" s="53"/>
      <c r="GE229" s="53"/>
      <c r="GF229" s="53"/>
      <c r="GG229" s="53"/>
      <c r="GH229" s="53"/>
      <c r="GI229" s="53"/>
      <c r="GJ229" s="53"/>
      <c r="GK229" s="53"/>
      <c r="GL229" s="53"/>
      <c r="GM229" s="53"/>
      <c r="GN229" s="53"/>
      <c r="GO229" s="53"/>
      <c r="GP229" s="53"/>
      <c r="GQ229" s="53"/>
      <c r="GR229" s="53"/>
      <c r="GS229" s="53"/>
      <c r="GT229" s="53"/>
      <c r="GU229" s="53"/>
      <c r="GV229" s="53"/>
      <c r="GW229" s="53"/>
      <c r="GX229" s="53"/>
      <c r="GY229" s="53"/>
      <c r="GZ229" s="53"/>
      <c r="HA229" s="53"/>
      <c r="HB229" s="53"/>
      <c r="HC229" s="53"/>
      <c r="HD229" s="53"/>
      <c r="HE229" s="53"/>
      <c r="HF229" s="53"/>
      <c r="HG229" s="53"/>
      <c r="HH229" s="53"/>
      <c r="HI229" s="53"/>
      <c r="HJ229" s="53"/>
      <c r="HK229" s="53"/>
      <c r="HL229" s="53"/>
      <c r="HM229" s="53"/>
      <c r="HN229" s="53"/>
      <c r="HO229" s="53"/>
      <c r="HP229" s="53"/>
      <c r="HQ229" s="53"/>
      <c r="HR229" s="53"/>
      <c r="HS229" s="53"/>
      <c r="HT229" s="53"/>
      <c r="HU229" s="53"/>
      <c r="HV229" s="53"/>
      <c r="HW229" s="53"/>
      <c r="HX229" s="53"/>
      <c r="HY229" s="53"/>
      <c r="HZ229" s="53"/>
      <c r="IA229" s="53"/>
      <c r="IB229" s="53"/>
      <c r="IC229" s="53"/>
      <c r="ID229" s="53"/>
      <c r="IE229" s="55"/>
      <c r="IF229" s="55"/>
      <c r="IG229" s="55"/>
      <c r="IH229" s="55"/>
      <c r="II229" s="55"/>
    </row>
    <row r="240" spans="2:243" s="121" customFormat="1" ht="15.75" customHeight="1">
      <c r="B240" s="116"/>
      <c r="C240" s="53"/>
      <c r="D240" s="53"/>
      <c r="E240" s="126"/>
      <c r="F240" s="53"/>
      <c r="G240" s="53"/>
      <c r="H240" s="53"/>
      <c r="I240" s="53"/>
      <c r="J240" s="53"/>
      <c r="K240" s="53"/>
      <c r="L240" s="53"/>
      <c r="M240" s="53"/>
      <c r="N240" s="54"/>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53"/>
      <c r="HN240" s="53"/>
      <c r="HO240" s="53"/>
      <c r="HP240" s="53"/>
      <c r="HQ240" s="53"/>
      <c r="HR240" s="53"/>
      <c r="HS240" s="53"/>
      <c r="HT240" s="53"/>
      <c r="HU240" s="53"/>
      <c r="HV240" s="53"/>
      <c r="HW240" s="53"/>
      <c r="HX240" s="53"/>
      <c r="HY240" s="53"/>
      <c r="HZ240" s="53"/>
      <c r="IA240" s="53"/>
      <c r="IB240" s="53"/>
      <c r="IC240" s="53"/>
      <c r="ID240" s="53"/>
      <c r="IE240" s="55"/>
      <c r="IF240" s="55"/>
      <c r="IG240" s="55"/>
      <c r="IH240" s="55"/>
      <c r="II240" s="55"/>
    </row>
    <row r="241" spans="2:243" s="121" customFormat="1" ht="15.75" customHeight="1">
      <c r="B241" s="116"/>
      <c r="C241" s="53"/>
      <c r="D241" s="53"/>
      <c r="E241" s="126"/>
      <c r="F241" s="53"/>
      <c r="G241" s="53"/>
      <c r="H241" s="53"/>
      <c r="I241" s="53"/>
      <c r="J241" s="53"/>
      <c r="K241" s="53"/>
      <c r="L241" s="53"/>
      <c r="M241" s="53"/>
      <c r="N241" s="54"/>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c r="HB241" s="53"/>
      <c r="HC241" s="53"/>
      <c r="HD241" s="53"/>
      <c r="HE241" s="53"/>
      <c r="HF241" s="53"/>
      <c r="HG241" s="53"/>
      <c r="HH241" s="53"/>
      <c r="HI241" s="53"/>
      <c r="HJ241" s="53"/>
      <c r="HK241" s="53"/>
      <c r="HL241" s="53"/>
      <c r="HM241" s="53"/>
      <c r="HN241" s="53"/>
      <c r="HO241" s="53"/>
      <c r="HP241" s="53"/>
      <c r="HQ241" s="53"/>
      <c r="HR241" s="53"/>
      <c r="HS241" s="53"/>
      <c r="HT241" s="53"/>
      <c r="HU241" s="53"/>
      <c r="HV241" s="53"/>
      <c r="HW241" s="53"/>
      <c r="HX241" s="53"/>
      <c r="HY241" s="53"/>
      <c r="HZ241" s="53"/>
      <c r="IA241" s="53"/>
      <c r="IB241" s="53"/>
      <c r="IC241" s="53"/>
      <c r="ID241" s="53"/>
      <c r="IE241" s="55"/>
      <c r="IF241" s="55"/>
      <c r="IG241" s="55"/>
      <c r="IH241" s="55"/>
      <c r="II241" s="55"/>
    </row>
    <row r="242" spans="2:243" s="121" customFormat="1" ht="15.75" customHeight="1">
      <c r="B242" s="116"/>
      <c r="C242" s="53"/>
      <c r="D242" s="53"/>
      <c r="E242" s="126"/>
      <c r="F242" s="53"/>
      <c r="G242" s="53"/>
      <c r="H242" s="53"/>
      <c r="I242" s="53"/>
      <c r="J242" s="53"/>
      <c r="K242" s="53"/>
      <c r="L242" s="53"/>
      <c r="M242" s="53"/>
      <c r="N242" s="54"/>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c r="DK242" s="53"/>
      <c r="DL242" s="53"/>
      <c r="DM242" s="53"/>
      <c r="DN242" s="53"/>
      <c r="DO242" s="53"/>
      <c r="DP242" s="53"/>
      <c r="DQ242" s="53"/>
      <c r="DR242" s="53"/>
      <c r="DS242" s="53"/>
      <c r="DT242" s="53"/>
      <c r="DU242" s="53"/>
      <c r="DV242" s="53"/>
      <c r="DW242" s="53"/>
      <c r="DX242" s="53"/>
      <c r="DY242" s="53"/>
      <c r="DZ242" s="53"/>
      <c r="EA242" s="53"/>
      <c r="EB242" s="53"/>
      <c r="EC242" s="53"/>
      <c r="ED242" s="53"/>
      <c r="EE242" s="53"/>
      <c r="EF242" s="53"/>
      <c r="EG242" s="53"/>
      <c r="EH242" s="53"/>
      <c r="EI242" s="53"/>
      <c r="EJ242" s="53"/>
      <c r="EK242" s="53"/>
      <c r="EL242" s="53"/>
      <c r="EM242" s="53"/>
      <c r="EN242" s="53"/>
      <c r="EO242" s="53"/>
      <c r="EP242" s="53"/>
      <c r="EQ242" s="53"/>
      <c r="ER242" s="53"/>
      <c r="ES242" s="53"/>
      <c r="ET242" s="53"/>
      <c r="EU242" s="53"/>
      <c r="EV242" s="53"/>
      <c r="EW242" s="53"/>
      <c r="EX242" s="53"/>
      <c r="EY242" s="53"/>
      <c r="EZ242" s="53"/>
      <c r="FA242" s="53"/>
      <c r="FB242" s="53"/>
      <c r="FC242" s="53"/>
      <c r="FD242" s="53"/>
      <c r="FE242" s="53"/>
      <c r="FF242" s="53"/>
      <c r="FG242" s="53"/>
      <c r="FH242" s="53"/>
      <c r="FI242" s="53"/>
      <c r="FJ242" s="53"/>
      <c r="FK242" s="53"/>
      <c r="FL242" s="53"/>
      <c r="FM242" s="53"/>
      <c r="FN242" s="53"/>
      <c r="FO242" s="53"/>
      <c r="FP242" s="53"/>
      <c r="FQ242" s="53"/>
      <c r="FR242" s="53"/>
      <c r="FS242" s="53"/>
      <c r="FT242" s="53"/>
      <c r="FU242" s="53"/>
      <c r="FV242" s="53"/>
      <c r="FW242" s="53"/>
      <c r="FX242" s="53"/>
      <c r="FY242" s="53"/>
      <c r="FZ242" s="53"/>
      <c r="GA242" s="53"/>
      <c r="GB242" s="53"/>
      <c r="GC242" s="53"/>
      <c r="GD242" s="53"/>
      <c r="GE242" s="53"/>
      <c r="GF242" s="53"/>
      <c r="GG242" s="53"/>
      <c r="GH242" s="53"/>
      <c r="GI242" s="53"/>
      <c r="GJ242" s="53"/>
      <c r="GK242" s="53"/>
      <c r="GL242" s="53"/>
      <c r="GM242" s="53"/>
      <c r="GN242" s="53"/>
      <c r="GO242" s="53"/>
      <c r="GP242" s="53"/>
      <c r="GQ242" s="53"/>
      <c r="GR242" s="53"/>
      <c r="GS242" s="53"/>
      <c r="GT242" s="53"/>
      <c r="GU242" s="53"/>
      <c r="GV242" s="53"/>
      <c r="GW242" s="53"/>
      <c r="GX242" s="53"/>
      <c r="GY242" s="53"/>
      <c r="GZ242" s="53"/>
      <c r="HA242" s="53"/>
      <c r="HB242" s="53"/>
      <c r="HC242" s="53"/>
      <c r="HD242" s="53"/>
      <c r="HE242" s="53"/>
      <c r="HF242" s="53"/>
      <c r="HG242" s="53"/>
      <c r="HH242" s="53"/>
      <c r="HI242" s="53"/>
      <c r="HJ242" s="53"/>
      <c r="HK242" s="53"/>
      <c r="HL242" s="53"/>
      <c r="HM242" s="53"/>
      <c r="HN242" s="53"/>
      <c r="HO242" s="53"/>
      <c r="HP242" s="53"/>
      <c r="HQ242" s="53"/>
      <c r="HR242" s="53"/>
      <c r="HS242" s="53"/>
      <c r="HT242" s="53"/>
      <c r="HU242" s="53"/>
      <c r="HV242" s="53"/>
      <c r="HW242" s="53"/>
      <c r="HX242" s="53"/>
      <c r="HY242" s="53"/>
      <c r="HZ242" s="53"/>
      <c r="IA242" s="53"/>
      <c r="IB242" s="53"/>
      <c r="IC242" s="53"/>
      <c r="ID242" s="53"/>
      <c r="IE242" s="55"/>
      <c r="IF242" s="55"/>
      <c r="IG242" s="55"/>
      <c r="IH242" s="55"/>
      <c r="II242" s="55"/>
    </row>
    <row r="246" spans="2:243" s="121" customFormat="1" ht="15.75" customHeight="1">
      <c r="B246" s="116"/>
      <c r="C246" s="53"/>
      <c r="D246" s="53"/>
      <c r="E246" s="126"/>
      <c r="F246" s="53"/>
      <c r="G246" s="53"/>
      <c r="H246" s="53"/>
      <c r="I246" s="53"/>
      <c r="J246" s="53"/>
      <c r="K246" s="53"/>
      <c r="L246" s="53"/>
      <c r="M246" s="53"/>
      <c r="N246" s="54"/>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53"/>
      <c r="HN246" s="53"/>
      <c r="HO246" s="53"/>
      <c r="HP246" s="53"/>
      <c r="HQ246" s="53"/>
      <c r="HR246" s="53"/>
      <c r="HS246" s="53"/>
      <c r="HT246" s="53"/>
      <c r="HU246" s="53"/>
      <c r="HV246" s="53"/>
      <c r="HW246" s="53"/>
      <c r="HX246" s="53"/>
      <c r="HY246" s="53"/>
      <c r="HZ246" s="53"/>
      <c r="IA246" s="53"/>
      <c r="IB246" s="53"/>
      <c r="IC246" s="53"/>
      <c r="ID246" s="53"/>
      <c r="IE246" s="55"/>
      <c r="IF246" s="55"/>
      <c r="IG246" s="55"/>
      <c r="IH246" s="55"/>
      <c r="II246" s="55"/>
    </row>
    <row r="247" spans="2:243" s="121" customFormat="1" ht="15.75" customHeight="1">
      <c r="B247" s="116"/>
      <c r="C247" s="53"/>
      <c r="D247" s="53"/>
      <c r="E247" s="126"/>
      <c r="F247" s="53"/>
      <c r="G247" s="53"/>
      <c r="H247" s="53"/>
      <c r="I247" s="53"/>
      <c r="J247" s="53"/>
      <c r="K247" s="53"/>
      <c r="L247" s="53"/>
      <c r="M247" s="53"/>
      <c r="N247" s="54"/>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53"/>
      <c r="GC247" s="53"/>
      <c r="GD247" s="53"/>
      <c r="GE247" s="53"/>
      <c r="GF247" s="53"/>
      <c r="GG247" s="53"/>
      <c r="GH247" s="53"/>
      <c r="GI247" s="53"/>
      <c r="GJ247" s="53"/>
      <c r="GK247" s="53"/>
      <c r="GL247" s="53"/>
      <c r="GM247" s="53"/>
      <c r="GN247" s="53"/>
      <c r="GO247" s="53"/>
      <c r="GP247" s="53"/>
      <c r="GQ247" s="53"/>
      <c r="GR247" s="53"/>
      <c r="GS247" s="53"/>
      <c r="GT247" s="53"/>
      <c r="GU247" s="53"/>
      <c r="GV247" s="53"/>
      <c r="GW247" s="53"/>
      <c r="GX247" s="53"/>
      <c r="GY247" s="53"/>
      <c r="GZ247" s="53"/>
      <c r="HA247" s="53"/>
      <c r="HB247" s="53"/>
      <c r="HC247" s="53"/>
      <c r="HD247" s="53"/>
      <c r="HE247" s="53"/>
      <c r="HF247" s="53"/>
      <c r="HG247" s="53"/>
      <c r="HH247" s="53"/>
      <c r="HI247" s="53"/>
      <c r="HJ247" s="53"/>
      <c r="HK247" s="53"/>
      <c r="HL247" s="53"/>
      <c r="HM247" s="53"/>
      <c r="HN247" s="53"/>
      <c r="HO247" s="53"/>
      <c r="HP247" s="53"/>
      <c r="HQ247" s="53"/>
      <c r="HR247" s="53"/>
      <c r="HS247" s="53"/>
      <c r="HT247" s="53"/>
      <c r="HU247" s="53"/>
      <c r="HV247" s="53"/>
      <c r="HW247" s="53"/>
      <c r="HX247" s="53"/>
      <c r="HY247" s="53"/>
      <c r="HZ247" s="53"/>
      <c r="IA247" s="53"/>
      <c r="IB247" s="53"/>
      <c r="IC247" s="53"/>
      <c r="ID247" s="53"/>
      <c r="IE247" s="55"/>
      <c r="IF247" s="55"/>
      <c r="IG247" s="55"/>
      <c r="IH247" s="55"/>
      <c r="II247" s="55"/>
    </row>
  </sheetData>
  <sheetProtection password="E975" sheet="1" selectLockedCells="1"/>
  <mergeCells count="8">
    <mergeCell ref="A9:BC9"/>
    <mergeCell ref="C197:BC197"/>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196">
      <formula1>IF(ISBLANK(F196),$A$3:$C$3,$B$3:$C$3)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6">
      <formula1>0</formula1>
      <formula2>IF(E196&lt;&gt;"Select",99.9,0)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6">
      <formula1>IF(E196&lt;&gt;"Select",0,-1)</formula1>
      <formula2>IF(E196&lt;&gt;"Select",99.99,-1)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6">
      <formula1>"Select, Option C1, Option D1"</formula1>
    </dataValidation>
    <dataValidation type="decimal" allowBlank="1" showInputMessage="1" showErrorMessage="1" promptTitle="Quantity" prompt="Please enter the Quantity for this item. " errorTitle="Invalid Entry" error="Only Numeric Values are allowed. " sqref="F13:F14 D13:D194">
      <formula1>0</formula1>
      <formula2>999999999999999</formula2>
    </dataValidation>
    <dataValidation allowBlank="1" showInputMessage="1" showErrorMessage="1" promptTitle="Units" prompt="Please enter Units in text" sqref="E13:E14 F15:F194"/>
    <dataValidation allowBlank="1" showInputMessage="1" showErrorMessage="1" promptTitle="Itemcode/Make" prompt="Please enter text" sqref="C13:C14 E15:E194"/>
    <dataValidation type="decimal" allowBlank="1" showInputMessage="1" showErrorMessage="1" errorTitle="Invalid Entry" error="Only Numeric Values are allowed. " sqref="A13 A47:A194 A15:A45">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5:M194">
      <formula1>0</formula1>
      <formula2>999999999999999</formula2>
    </dataValidation>
    <dataValidation type="list" allowBlank="1" showInputMessage="1" showErrorMessage="1" sqref="L13:L194">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94"/>
    <dataValidation type="list" showInputMessage="1" showErrorMessage="1" sqref="I13:I194">
      <formula1>"Excess(+), Less(-)"</formula1>
    </dataValidation>
    <dataValidation type="decimal" allowBlank="1" showInputMessage="1" showErrorMessage="1" promptTitle="Rate Entry" prompt="Please enter the Other Taxes2 in Rupees for this item. " errorTitle="Invaid Entry" error="Only Numeric Values are allowed. " sqref="N13:O1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4">
      <formula1>0</formula1>
      <formula2>999999999999999</formula2>
    </dataValidation>
    <dataValidation type="list" allowBlank="1" showInputMessage="1" showErrorMessage="1" sqref="K13:K194">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8.xml><?xml version="1.0" encoding="utf-8"?>
<worksheet xmlns="http://schemas.openxmlformats.org/spreadsheetml/2006/main" xmlns:r="http://schemas.openxmlformats.org/officeDocument/2006/relationships">
  <sheetPr codeName="Sheet28">
    <tabColor theme="4" tint="-0.4999699890613556"/>
  </sheetPr>
  <dimension ref="A1:II209"/>
  <sheetViews>
    <sheetView showGridLines="0" zoomScale="85" zoomScaleNormal="85" zoomScaleSheetLayoutView="55" zoomScalePageLayoutView="0" workbookViewId="0" topLeftCell="A1">
      <selection activeCell="M15" sqref="M15"/>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616</v>
      </c>
      <c r="B1" s="300"/>
      <c r="C1" s="300"/>
      <c r="D1" s="300"/>
      <c r="E1" s="300"/>
      <c r="F1" s="300"/>
      <c r="G1" s="300"/>
      <c r="H1" s="300"/>
      <c r="I1" s="300"/>
      <c r="J1" s="300"/>
      <c r="K1" s="300"/>
      <c r="L1" s="300"/>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11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351</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2:243" s="32" customFormat="1" ht="18.75" customHeight="1">
      <c r="B14" s="87" t="s">
        <v>352</v>
      </c>
      <c r="C14" s="88"/>
      <c r="D14" s="89"/>
      <c r="E14" s="123"/>
      <c r="F14" s="90"/>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95"/>
      <c r="BB14" s="96"/>
      <c r="BC14" s="97"/>
      <c r="IE14" s="33"/>
      <c r="IF14" s="33"/>
      <c r="IG14" s="33"/>
      <c r="IH14" s="33"/>
      <c r="II14" s="33"/>
    </row>
    <row r="15" spans="1:243" s="32" customFormat="1" ht="38.25">
      <c r="A15" s="72">
        <v>1.01</v>
      </c>
      <c r="B15" s="107" t="s">
        <v>389</v>
      </c>
      <c r="C15" s="25"/>
      <c r="D15" s="106">
        <v>1</v>
      </c>
      <c r="E15" s="108" t="s">
        <v>392</v>
      </c>
      <c r="F15" s="70" t="s">
        <v>63</v>
      </c>
      <c r="G15" s="34"/>
      <c r="H15" s="24"/>
      <c r="I15" s="22" t="s">
        <v>39</v>
      </c>
      <c r="J15" s="25">
        <f>IF(I15="Less(-)",-1,1)</f>
        <v>1</v>
      </c>
      <c r="K15" s="26" t="s">
        <v>46</v>
      </c>
      <c r="L15" s="26" t="s">
        <v>7</v>
      </c>
      <c r="M15" s="66"/>
      <c r="N15" s="127"/>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15">
      <c r="A16" s="72">
        <v>1.02</v>
      </c>
      <c r="B16" s="107" t="s">
        <v>353</v>
      </c>
      <c r="C16" s="25"/>
      <c r="D16" s="106">
        <v>1</v>
      </c>
      <c r="E16" s="108" t="s">
        <v>392</v>
      </c>
      <c r="F16" s="70" t="s">
        <v>63</v>
      </c>
      <c r="G16" s="34"/>
      <c r="H16" s="24"/>
      <c r="I16" s="22" t="s">
        <v>39</v>
      </c>
      <c r="J16" s="25">
        <f aca="true" t="shared" si="0" ref="J16:J79">IF(I16="Less(-)",-1,1)</f>
        <v>1</v>
      </c>
      <c r="K16" s="26" t="s">
        <v>46</v>
      </c>
      <c r="L16" s="26" t="s">
        <v>7</v>
      </c>
      <c r="M16" s="66"/>
      <c r="N16" s="127"/>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79">total_amount_ba($B$2,$D$2,D16,F16,J16,K16,M16)</f>
        <v>0</v>
      </c>
      <c r="BB16" s="78">
        <f aca="true" t="shared" si="2" ref="BB16:BB79">BA16+SUM(N16:AZ16)</f>
        <v>0</v>
      </c>
      <c r="BC16" s="31" t="str">
        <f aca="true" t="shared" si="3" ref="BC16:BC79">SpellNumber(L16,BB16)</f>
        <v>INR Zero Only</v>
      </c>
      <c r="IE16" s="33"/>
      <c r="IF16" s="33"/>
      <c r="IG16" s="33"/>
      <c r="IH16" s="33"/>
      <c r="II16" s="33"/>
    </row>
    <row r="17" spans="1:243" s="32" customFormat="1" ht="127.5">
      <c r="A17" s="72">
        <v>1.03</v>
      </c>
      <c r="B17" s="107" t="s">
        <v>390</v>
      </c>
      <c r="C17" s="25"/>
      <c r="D17" s="106">
        <v>1</v>
      </c>
      <c r="E17" s="108" t="s">
        <v>392</v>
      </c>
      <c r="F17" s="70" t="s">
        <v>63</v>
      </c>
      <c r="G17" s="34"/>
      <c r="H17" s="24"/>
      <c r="I17" s="22" t="s">
        <v>39</v>
      </c>
      <c r="J17" s="25">
        <f t="shared" si="0"/>
        <v>1</v>
      </c>
      <c r="K17" s="26" t="s">
        <v>46</v>
      </c>
      <c r="L17" s="26" t="s">
        <v>7</v>
      </c>
      <c r="M17" s="66"/>
      <c r="N17" s="127"/>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8">
        <f t="shared" si="2"/>
        <v>0</v>
      </c>
      <c r="BC17" s="31" t="str">
        <f t="shared" si="3"/>
        <v>INR Zero Only</v>
      </c>
      <c r="IE17" s="33"/>
      <c r="IF17" s="33"/>
      <c r="IG17" s="33"/>
      <c r="IH17" s="33"/>
      <c r="II17" s="33"/>
    </row>
    <row r="18" spans="1:243" s="32" customFormat="1" ht="15">
      <c r="A18" s="72">
        <v>1.04</v>
      </c>
      <c r="B18" s="107" t="s">
        <v>354</v>
      </c>
      <c r="C18" s="25"/>
      <c r="D18" s="106">
        <v>1</v>
      </c>
      <c r="E18" s="108" t="s">
        <v>392</v>
      </c>
      <c r="F18" s="70" t="s">
        <v>63</v>
      </c>
      <c r="G18" s="34"/>
      <c r="H18" s="24"/>
      <c r="I18" s="22" t="s">
        <v>39</v>
      </c>
      <c r="J18" s="25">
        <f t="shared" si="0"/>
        <v>1</v>
      </c>
      <c r="K18" s="26" t="s">
        <v>46</v>
      </c>
      <c r="L18" s="26" t="s">
        <v>7</v>
      </c>
      <c r="M18" s="66"/>
      <c r="N18" s="127"/>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 t="shared" si="1"/>
        <v>0</v>
      </c>
      <c r="BB18" s="78">
        <f t="shared" si="2"/>
        <v>0</v>
      </c>
      <c r="BC18" s="31" t="str">
        <f t="shared" si="3"/>
        <v>INR Zero Only</v>
      </c>
      <c r="IE18" s="33"/>
      <c r="IF18" s="33"/>
      <c r="IG18" s="33"/>
      <c r="IH18" s="33"/>
      <c r="II18" s="33"/>
    </row>
    <row r="19" spans="1:243" s="32" customFormat="1" ht="38.25">
      <c r="A19" s="72">
        <v>1.05</v>
      </c>
      <c r="B19" s="107" t="s">
        <v>391</v>
      </c>
      <c r="C19" s="25"/>
      <c r="D19" s="106">
        <v>1</v>
      </c>
      <c r="E19" s="108" t="s">
        <v>392</v>
      </c>
      <c r="F19" s="70" t="s">
        <v>63</v>
      </c>
      <c r="G19" s="34"/>
      <c r="H19" s="24"/>
      <c r="I19" s="22" t="s">
        <v>39</v>
      </c>
      <c r="J19" s="25">
        <f t="shared" si="0"/>
        <v>1</v>
      </c>
      <c r="K19" s="26" t="s">
        <v>46</v>
      </c>
      <c r="L19" s="26" t="s">
        <v>7</v>
      </c>
      <c r="M19" s="66"/>
      <c r="N19" s="127"/>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8">
        <f t="shared" si="2"/>
        <v>0</v>
      </c>
      <c r="BC19" s="31" t="str">
        <f t="shared" si="3"/>
        <v>INR Zero Only</v>
      </c>
      <c r="IE19" s="33"/>
      <c r="IF19" s="33"/>
      <c r="IG19" s="33"/>
      <c r="IH19" s="33"/>
      <c r="II19" s="33"/>
    </row>
    <row r="20" spans="1:243" s="32" customFormat="1" ht="15">
      <c r="A20" s="72">
        <v>1.06</v>
      </c>
      <c r="B20" s="107" t="s">
        <v>355</v>
      </c>
      <c r="C20" s="25"/>
      <c r="D20" s="106">
        <v>1</v>
      </c>
      <c r="E20" s="108" t="s">
        <v>392</v>
      </c>
      <c r="F20" s="70" t="s">
        <v>63</v>
      </c>
      <c r="G20" s="34"/>
      <c r="H20" s="24"/>
      <c r="I20" s="22" t="s">
        <v>39</v>
      </c>
      <c r="J20" s="25">
        <f t="shared" si="0"/>
        <v>1</v>
      </c>
      <c r="K20" s="26" t="s">
        <v>46</v>
      </c>
      <c r="L20" s="26" t="s">
        <v>7</v>
      </c>
      <c r="M20" s="66"/>
      <c r="N20" s="127"/>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8">
        <f t="shared" si="2"/>
        <v>0</v>
      </c>
      <c r="BC20" s="31" t="str">
        <f t="shared" si="3"/>
        <v>INR Zero Only</v>
      </c>
      <c r="IE20" s="33"/>
      <c r="IF20" s="33"/>
      <c r="IG20" s="33"/>
      <c r="IH20" s="33"/>
      <c r="II20" s="33"/>
    </row>
    <row r="21" spans="1:243" s="32" customFormat="1" ht="15">
      <c r="A21" s="72"/>
      <c r="B21" s="137" t="s">
        <v>356</v>
      </c>
      <c r="C21" s="25"/>
      <c r="D21" s="106"/>
      <c r="E21" s="108"/>
      <c r="F21" s="70" t="s">
        <v>63</v>
      </c>
      <c r="G21" s="34"/>
      <c r="H21" s="24"/>
      <c r="I21" s="22" t="s">
        <v>39</v>
      </c>
      <c r="J21" s="25">
        <f t="shared" si="0"/>
        <v>1</v>
      </c>
      <c r="K21" s="26" t="s">
        <v>46</v>
      </c>
      <c r="L21" s="26" t="s">
        <v>7</v>
      </c>
      <c r="M21" s="47"/>
      <c r="N21" s="127"/>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c r="BB21" s="78"/>
      <c r="BC21" s="31"/>
      <c r="IE21" s="33"/>
      <c r="IF21" s="33"/>
      <c r="IG21" s="33"/>
      <c r="IH21" s="33"/>
      <c r="II21" s="33"/>
    </row>
    <row r="22" spans="1:243" s="32" customFormat="1" ht="51">
      <c r="A22" s="72"/>
      <c r="B22" s="107" t="s">
        <v>357</v>
      </c>
      <c r="C22" s="25"/>
      <c r="D22" s="106"/>
      <c r="E22" s="108"/>
      <c r="F22" s="70" t="s">
        <v>63</v>
      </c>
      <c r="G22" s="34"/>
      <c r="H22" s="24"/>
      <c r="I22" s="22" t="s">
        <v>39</v>
      </c>
      <c r="J22" s="25">
        <f t="shared" si="0"/>
        <v>1</v>
      </c>
      <c r="K22" s="26" t="s">
        <v>46</v>
      </c>
      <c r="L22" s="26" t="s">
        <v>7</v>
      </c>
      <c r="M22" s="47"/>
      <c r="N22" s="127"/>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c r="BB22" s="78"/>
      <c r="BC22" s="31"/>
      <c r="IE22" s="33"/>
      <c r="IF22" s="33"/>
      <c r="IG22" s="33"/>
      <c r="IH22" s="33"/>
      <c r="II22" s="33"/>
    </row>
    <row r="23" spans="1:243" s="32" customFormat="1" ht="15">
      <c r="A23" s="72">
        <v>1.07</v>
      </c>
      <c r="B23" s="107" t="s">
        <v>358</v>
      </c>
      <c r="C23" s="25"/>
      <c r="D23" s="106" t="s">
        <v>296</v>
      </c>
      <c r="E23" s="108" t="s">
        <v>393</v>
      </c>
      <c r="F23" s="70" t="s">
        <v>63</v>
      </c>
      <c r="G23" s="34"/>
      <c r="H23" s="24"/>
      <c r="I23" s="22" t="s">
        <v>39</v>
      </c>
      <c r="J23" s="25">
        <f t="shared" si="0"/>
        <v>1</v>
      </c>
      <c r="K23" s="26" t="s">
        <v>46</v>
      </c>
      <c r="L23" s="26" t="s">
        <v>7</v>
      </c>
      <c r="M23" s="66"/>
      <c r="N23" s="127"/>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v>0</v>
      </c>
      <c r="BB23" s="78">
        <f t="shared" si="2"/>
        <v>0</v>
      </c>
      <c r="BC23" s="31" t="str">
        <f t="shared" si="3"/>
        <v>INR Zero Only</v>
      </c>
      <c r="IE23" s="33"/>
      <c r="IF23" s="33"/>
      <c r="IG23" s="33"/>
      <c r="IH23" s="33"/>
      <c r="II23" s="33"/>
    </row>
    <row r="24" spans="1:243" s="32" customFormat="1" ht="15">
      <c r="A24" s="72">
        <v>1.08</v>
      </c>
      <c r="B24" s="107" t="s">
        <v>359</v>
      </c>
      <c r="C24" s="25"/>
      <c r="D24" s="106">
        <v>40</v>
      </c>
      <c r="E24" s="108" t="s">
        <v>393</v>
      </c>
      <c r="F24" s="70" t="s">
        <v>63</v>
      </c>
      <c r="G24" s="34"/>
      <c r="H24" s="24"/>
      <c r="I24" s="22" t="s">
        <v>39</v>
      </c>
      <c r="J24" s="25">
        <f t="shared" si="0"/>
        <v>1</v>
      </c>
      <c r="K24" s="26" t="s">
        <v>46</v>
      </c>
      <c r="L24" s="26" t="s">
        <v>7</v>
      </c>
      <c r="M24" s="66"/>
      <c r="N24" s="127"/>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f t="shared" si="1"/>
        <v>0</v>
      </c>
      <c r="BB24" s="78">
        <f t="shared" si="2"/>
        <v>0</v>
      </c>
      <c r="BC24" s="31" t="str">
        <f t="shared" si="3"/>
        <v>INR Zero Only</v>
      </c>
      <c r="IE24" s="33"/>
      <c r="IF24" s="33"/>
      <c r="IG24" s="33"/>
      <c r="IH24" s="33"/>
      <c r="II24" s="33"/>
    </row>
    <row r="25" spans="1:243" s="32" customFormat="1" ht="15">
      <c r="A25" s="72">
        <v>1.09</v>
      </c>
      <c r="B25" s="107" t="s">
        <v>360</v>
      </c>
      <c r="C25" s="25"/>
      <c r="D25" s="106">
        <v>40</v>
      </c>
      <c r="E25" s="108" t="s">
        <v>393</v>
      </c>
      <c r="F25" s="70" t="s">
        <v>63</v>
      </c>
      <c r="G25" s="34"/>
      <c r="H25" s="24"/>
      <c r="I25" s="22" t="s">
        <v>39</v>
      </c>
      <c r="J25" s="25">
        <f t="shared" si="0"/>
        <v>1</v>
      </c>
      <c r="K25" s="26" t="s">
        <v>46</v>
      </c>
      <c r="L25" s="26" t="s">
        <v>7</v>
      </c>
      <c r="M25" s="66"/>
      <c r="N25" s="127"/>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f t="shared" si="1"/>
        <v>0</v>
      </c>
      <c r="BB25" s="78">
        <f t="shared" si="2"/>
        <v>0</v>
      </c>
      <c r="BC25" s="31" t="str">
        <f t="shared" si="3"/>
        <v>INR Zero Only</v>
      </c>
      <c r="IE25" s="33"/>
      <c r="IF25" s="33"/>
      <c r="IG25" s="33"/>
      <c r="IH25" s="33"/>
      <c r="II25" s="33"/>
    </row>
    <row r="26" spans="1:243" s="32" customFormat="1" ht="15">
      <c r="A26" s="72">
        <v>1.1</v>
      </c>
      <c r="B26" s="107" t="s">
        <v>309</v>
      </c>
      <c r="C26" s="25"/>
      <c r="D26" s="106">
        <v>15</v>
      </c>
      <c r="E26" s="108" t="s">
        <v>393</v>
      </c>
      <c r="F26" s="70" t="s">
        <v>63</v>
      </c>
      <c r="G26" s="34"/>
      <c r="H26" s="24"/>
      <c r="I26" s="22" t="s">
        <v>39</v>
      </c>
      <c r="J26" s="25">
        <f t="shared" si="0"/>
        <v>1</v>
      </c>
      <c r="K26" s="26" t="s">
        <v>46</v>
      </c>
      <c r="L26" s="26" t="s">
        <v>7</v>
      </c>
      <c r="M26" s="66"/>
      <c r="N26" s="127"/>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f t="shared" si="1"/>
        <v>0</v>
      </c>
      <c r="BB26" s="78">
        <f t="shared" si="2"/>
        <v>0</v>
      </c>
      <c r="BC26" s="31" t="str">
        <f t="shared" si="3"/>
        <v>INR Zero Only</v>
      </c>
      <c r="IE26" s="33"/>
      <c r="IF26" s="33"/>
      <c r="IG26" s="33"/>
      <c r="IH26" s="33"/>
      <c r="II26" s="33"/>
    </row>
    <row r="27" spans="1:243" s="32" customFormat="1" ht="15">
      <c r="A27" s="72">
        <v>1.11</v>
      </c>
      <c r="B27" s="107" t="s">
        <v>361</v>
      </c>
      <c r="C27" s="25"/>
      <c r="D27" s="106">
        <v>15</v>
      </c>
      <c r="E27" s="108" t="s">
        <v>393</v>
      </c>
      <c r="F27" s="70" t="s">
        <v>63</v>
      </c>
      <c r="G27" s="34"/>
      <c r="H27" s="24"/>
      <c r="I27" s="22" t="s">
        <v>39</v>
      </c>
      <c r="J27" s="25">
        <f t="shared" si="0"/>
        <v>1</v>
      </c>
      <c r="K27" s="26" t="s">
        <v>46</v>
      </c>
      <c r="L27" s="26" t="s">
        <v>7</v>
      </c>
      <c r="M27" s="66"/>
      <c r="N27" s="127"/>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 t="shared" si="1"/>
        <v>0</v>
      </c>
      <c r="BB27" s="78">
        <f t="shared" si="2"/>
        <v>0</v>
      </c>
      <c r="BC27" s="31" t="str">
        <f t="shared" si="3"/>
        <v>INR Zero Only</v>
      </c>
      <c r="IE27" s="33"/>
      <c r="IF27" s="33"/>
      <c r="IG27" s="33"/>
      <c r="IH27" s="33"/>
      <c r="II27" s="33"/>
    </row>
    <row r="28" spans="1:243" s="32" customFormat="1" ht="15">
      <c r="A28" s="72">
        <v>1.12</v>
      </c>
      <c r="B28" s="107" t="s">
        <v>308</v>
      </c>
      <c r="C28" s="25"/>
      <c r="D28" s="106" t="s">
        <v>296</v>
      </c>
      <c r="E28" s="108" t="s">
        <v>393</v>
      </c>
      <c r="F28" s="70" t="s">
        <v>63</v>
      </c>
      <c r="G28" s="34"/>
      <c r="H28" s="24"/>
      <c r="I28" s="22" t="s">
        <v>39</v>
      </c>
      <c r="J28" s="25">
        <f t="shared" si="0"/>
        <v>1</v>
      </c>
      <c r="K28" s="26" t="s">
        <v>46</v>
      </c>
      <c r="L28" s="26" t="s">
        <v>7</v>
      </c>
      <c r="M28" s="66"/>
      <c r="N28" s="127"/>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v>0</v>
      </c>
      <c r="BB28" s="78">
        <f t="shared" si="2"/>
        <v>0</v>
      </c>
      <c r="BC28" s="31" t="str">
        <f t="shared" si="3"/>
        <v>INR Zero Only</v>
      </c>
      <c r="IE28" s="33"/>
      <c r="IF28" s="33"/>
      <c r="IG28" s="33"/>
      <c r="IH28" s="33"/>
      <c r="II28" s="33"/>
    </row>
    <row r="29" spans="1:243" s="32" customFormat="1" ht="15">
      <c r="A29" s="72">
        <v>1.13</v>
      </c>
      <c r="B29" s="107" t="s">
        <v>362</v>
      </c>
      <c r="C29" s="25"/>
      <c r="D29" s="106">
        <v>40</v>
      </c>
      <c r="E29" s="108" t="s">
        <v>393</v>
      </c>
      <c r="F29" s="70" t="s">
        <v>63</v>
      </c>
      <c r="G29" s="34"/>
      <c r="H29" s="24"/>
      <c r="I29" s="22" t="s">
        <v>39</v>
      </c>
      <c r="J29" s="25">
        <f t="shared" si="0"/>
        <v>1</v>
      </c>
      <c r="K29" s="26" t="s">
        <v>46</v>
      </c>
      <c r="L29" s="26" t="s">
        <v>7</v>
      </c>
      <c r="M29" s="66"/>
      <c r="N29" s="127"/>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 t="shared" si="1"/>
        <v>0</v>
      </c>
      <c r="BB29" s="78">
        <f t="shared" si="2"/>
        <v>0</v>
      </c>
      <c r="BC29" s="31" t="str">
        <f t="shared" si="3"/>
        <v>INR Zero Only</v>
      </c>
      <c r="IE29" s="33"/>
      <c r="IF29" s="33"/>
      <c r="IG29" s="33"/>
      <c r="IH29" s="33"/>
      <c r="II29" s="33"/>
    </row>
    <row r="30" spans="1:243" s="32" customFormat="1" ht="15">
      <c r="A30" s="72"/>
      <c r="B30" s="107" t="s">
        <v>363</v>
      </c>
      <c r="C30" s="25"/>
      <c r="D30" s="106"/>
      <c r="E30" s="108"/>
      <c r="F30" s="70" t="s">
        <v>63</v>
      </c>
      <c r="G30" s="34"/>
      <c r="H30" s="24"/>
      <c r="I30" s="22" t="s">
        <v>39</v>
      </c>
      <c r="J30" s="25">
        <f t="shared" si="0"/>
        <v>1</v>
      </c>
      <c r="K30" s="26" t="s">
        <v>46</v>
      </c>
      <c r="L30" s="26" t="s">
        <v>7</v>
      </c>
      <c r="M30" s="47"/>
      <c r="N30" s="127"/>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c r="BB30" s="78"/>
      <c r="BC30" s="31"/>
      <c r="IE30" s="33"/>
      <c r="IF30" s="33"/>
      <c r="IG30" s="33"/>
      <c r="IH30" s="33"/>
      <c r="II30" s="33"/>
    </row>
    <row r="31" spans="1:243" s="32" customFormat="1" ht="15">
      <c r="A31" s="72"/>
      <c r="B31" s="107" t="s">
        <v>364</v>
      </c>
      <c r="C31" s="25"/>
      <c r="D31" s="106"/>
      <c r="E31" s="108"/>
      <c r="F31" s="70" t="s">
        <v>63</v>
      </c>
      <c r="G31" s="34"/>
      <c r="H31" s="24"/>
      <c r="I31" s="22" t="s">
        <v>39</v>
      </c>
      <c r="J31" s="25">
        <f t="shared" si="0"/>
        <v>1</v>
      </c>
      <c r="K31" s="26" t="s">
        <v>46</v>
      </c>
      <c r="L31" s="26" t="s">
        <v>7</v>
      </c>
      <c r="M31" s="47"/>
      <c r="N31" s="127"/>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c r="BB31" s="78"/>
      <c r="BC31" s="31"/>
      <c r="IE31" s="33"/>
      <c r="IF31" s="33"/>
      <c r="IG31" s="33"/>
      <c r="IH31" s="33"/>
      <c r="II31" s="33"/>
    </row>
    <row r="32" spans="1:243" s="32" customFormat="1" ht="15">
      <c r="A32" s="72">
        <v>1.13</v>
      </c>
      <c r="B32" s="107" t="s">
        <v>365</v>
      </c>
      <c r="C32" s="25"/>
      <c r="D32" s="106">
        <v>4</v>
      </c>
      <c r="E32" s="108" t="s">
        <v>392</v>
      </c>
      <c r="F32" s="70" t="s">
        <v>63</v>
      </c>
      <c r="G32" s="34"/>
      <c r="H32" s="24"/>
      <c r="I32" s="22" t="s">
        <v>39</v>
      </c>
      <c r="J32" s="25">
        <f t="shared" si="0"/>
        <v>1</v>
      </c>
      <c r="K32" s="26" t="s">
        <v>46</v>
      </c>
      <c r="L32" s="26" t="s">
        <v>7</v>
      </c>
      <c r="M32" s="66"/>
      <c r="N32" s="127"/>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t="shared" si="1"/>
        <v>0</v>
      </c>
      <c r="BB32" s="78">
        <f t="shared" si="2"/>
        <v>0</v>
      </c>
      <c r="BC32" s="31" t="str">
        <f t="shared" si="3"/>
        <v>INR Zero Only</v>
      </c>
      <c r="IE32" s="33"/>
      <c r="IF32" s="33"/>
      <c r="IG32" s="33"/>
      <c r="IH32" s="33"/>
      <c r="II32" s="33"/>
    </row>
    <row r="33" spans="1:243" s="32" customFormat="1" ht="15">
      <c r="A33" s="72">
        <v>1.14</v>
      </c>
      <c r="B33" s="107" t="s">
        <v>366</v>
      </c>
      <c r="C33" s="25"/>
      <c r="D33" s="106">
        <v>6</v>
      </c>
      <c r="E33" s="108" t="s">
        <v>392</v>
      </c>
      <c r="F33" s="70" t="s">
        <v>63</v>
      </c>
      <c r="G33" s="34"/>
      <c r="H33" s="24"/>
      <c r="I33" s="22" t="s">
        <v>39</v>
      </c>
      <c r="J33" s="25">
        <f t="shared" si="0"/>
        <v>1</v>
      </c>
      <c r="K33" s="26" t="s">
        <v>46</v>
      </c>
      <c r="L33" s="26" t="s">
        <v>7</v>
      </c>
      <c r="M33" s="66"/>
      <c r="N33" s="127"/>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1"/>
        <v>0</v>
      </c>
      <c r="BB33" s="78">
        <f t="shared" si="2"/>
        <v>0</v>
      </c>
      <c r="BC33" s="31" t="str">
        <f t="shared" si="3"/>
        <v>INR Zero Only</v>
      </c>
      <c r="IE33" s="33"/>
      <c r="IF33" s="33"/>
      <c r="IG33" s="33"/>
      <c r="IH33" s="33"/>
      <c r="II33" s="33"/>
    </row>
    <row r="34" spans="1:243" s="32" customFormat="1" ht="15">
      <c r="A34" s="72">
        <v>1.15</v>
      </c>
      <c r="B34" s="107" t="s">
        <v>333</v>
      </c>
      <c r="C34" s="25"/>
      <c r="D34" s="106">
        <v>2</v>
      </c>
      <c r="E34" s="108" t="s">
        <v>392</v>
      </c>
      <c r="F34" s="70" t="s">
        <v>63</v>
      </c>
      <c r="G34" s="34"/>
      <c r="H34" s="24"/>
      <c r="I34" s="22" t="s">
        <v>39</v>
      </c>
      <c r="J34" s="25">
        <f t="shared" si="0"/>
        <v>1</v>
      </c>
      <c r="K34" s="26" t="s">
        <v>46</v>
      </c>
      <c r="L34" s="26" t="s">
        <v>7</v>
      </c>
      <c r="M34" s="66"/>
      <c r="N34" s="127"/>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f t="shared" si="1"/>
        <v>0</v>
      </c>
      <c r="BB34" s="78">
        <f t="shared" si="2"/>
        <v>0</v>
      </c>
      <c r="BC34" s="31" t="str">
        <f t="shared" si="3"/>
        <v>INR Zero Only</v>
      </c>
      <c r="IE34" s="33"/>
      <c r="IF34" s="33"/>
      <c r="IG34" s="33"/>
      <c r="IH34" s="33"/>
      <c r="II34" s="33"/>
    </row>
    <row r="35" spans="1:243" s="32" customFormat="1" ht="15">
      <c r="A35" s="72">
        <v>1.16</v>
      </c>
      <c r="B35" s="107" t="s">
        <v>367</v>
      </c>
      <c r="C35" s="25"/>
      <c r="D35" s="106">
        <v>2</v>
      </c>
      <c r="E35" s="108" t="s">
        <v>392</v>
      </c>
      <c r="F35" s="70" t="s">
        <v>63</v>
      </c>
      <c r="G35" s="34"/>
      <c r="H35" s="24"/>
      <c r="I35" s="22" t="s">
        <v>39</v>
      </c>
      <c r="J35" s="25">
        <f t="shared" si="0"/>
        <v>1</v>
      </c>
      <c r="K35" s="26" t="s">
        <v>46</v>
      </c>
      <c r="L35" s="26" t="s">
        <v>7</v>
      </c>
      <c r="M35" s="66"/>
      <c r="N35" s="127"/>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1"/>
        <v>0</v>
      </c>
      <c r="BB35" s="78">
        <f t="shared" si="2"/>
        <v>0</v>
      </c>
      <c r="BC35" s="31" t="str">
        <f t="shared" si="3"/>
        <v>INR Zero Only</v>
      </c>
      <c r="IE35" s="33"/>
      <c r="IF35" s="33"/>
      <c r="IG35" s="33"/>
      <c r="IH35" s="33"/>
      <c r="II35" s="33"/>
    </row>
    <row r="36" spans="1:243" s="32" customFormat="1" ht="15">
      <c r="A36" s="72">
        <v>1.17</v>
      </c>
      <c r="B36" s="107" t="s">
        <v>334</v>
      </c>
      <c r="C36" s="25"/>
      <c r="D36" s="106" t="s">
        <v>296</v>
      </c>
      <c r="E36" s="108" t="s">
        <v>392</v>
      </c>
      <c r="F36" s="70" t="s">
        <v>63</v>
      </c>
      <c r="G36" s="34"/>
      <c r="H36" s="24"/>
      <c r="I36" s="22" t="s">
        <v>39</v>
      </c>
      <c r="J36" s="25">
        <f t="shared" si="0"/>
        <v>1</v>
      </c>
      <c r="K36" s="26" t="s">
        <v>46</v>
      </c>
      <c r="L36" s="26" t="s">
        <v>7</v>
      </c>
      <c r="M36" s="66"/>
      <c r="N36" s="127"/>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v>0</v>
      </c>
      <c r="BB36" s="78">
        <f t="shared" si="2"/>
        <v>0</v>
      </c>
      <c r="BC36" s="31" t="str">
        <f t="shared" si="3"/>
        <v>INR Zero Only</v>
      </c>
      <c r="IE36" s="33"/>
      <c r="IF36" s="33"/>
      <c r="IG36" s="33"/>
      <c r="IH36" s="33"/>
      <c r="II36" s="33"/>
    </row>
    <row r="37" spans="1:243" s="32" customFormat="1" ht="15">
      <c r="A37" s="72"/>
      <c r="B37" s="107" t="s">
        <v>368</v>
      </c>
      <c r="C37" s="25"/>
      <c r="D37" s="106"/>
      <c r="E37" s="108"/>
      <c r="F37" s="70" t="s">
        <v>63</v>
      </c>
      <c r="G37" s="34"/>
      <c r="H37" s="24"/>
      <c r="I37" s="22" t="s">
        <v>39</v>
      </c>
      <c r="J37" s="25">
        <f t="shared" si="0"/>
        <v>1</v>
      </c>
      <c r="K37" s="26" t="s">
        <v>46</v>
      </c>
      <c r="L37" s="26" t="s">
        <v>7</v>
      </c>
      <c r="M37" s="47"/>
      <c r="N37" s="127"/>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c r="BB37" s="78"/>
      <c r="BC37" s="31"/>
      <c r="IE37" s="33"/>
      <c r="IF37" s="33"/>
      <c r="IG37" s="33"/>
      <c r="IH37" s="33"/>
      <c r="II37" s="33"/>
    </row>
    <row r="38" spans="1:243" s="32" customFormat="1" ht="15">
      <c r="A38" s="72">
        <v>1.18</v>
      </c>
      <c r="B38" s="107" t="s">
        <v>369</v>
      </c>
      <c r="C38" s="25"/>
      <c r="D38" s="106" t="s">
        <v>296</v>
      </c>
      <c r="E38" s="108" t="s">
        <v>392</v>
      </c>
      <c r="F38" s="70" t="s">
        <v>63</v>
      </c>
      <c r="G38" s="34"/>
      <c r="H38" s="24"/>
      <c r="I38" s="22" t="s">
        <v>39</v>
      </c>
      <c r="J38" s="25">
        <f t="shared" si="0"/>
        <v>1</v>
      </c>
      <c r="K38" s="26" t="s">
        <v>46</v>
      </c>
      <c r="L38" s="26" t="s">
        <v>7</v>
      </c>
      <c r="M38" s="66"/>
      <c r="N38" s="127"/>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v>0</v>
      </c>
      <c r="BB38" s="78">
        <f t="shared" si="2"/>
        <v>0</v>
      </c>
      <c r="BC38" s="31" t="str">
        <f t="shared" si="3"/>
        <v>INR Zero Only</v>
      </c>
      <c r="IE38" s="33"/>
      <c r="IF38" s="33"/>
      <c r="IG38" s="33"/>
      <c r="IH38" s="33"/>
      <c r="II38" s="33"/>
    </row>
    <row r="39" spans="1:243" s="32" customFormat="1" ht="15">
      <c r="A39" s="72">
        <v>1.19</v>
      </c>
      <c r="B39" s="107" t="s">
        <v>370</v>
      </c>
      <c r="C39" s="25"/>
      <c r="D39" s="106">
        <v>6</v>
      </c>
      <c r="E39" s="108" t="s">
        <v>392</v>
      </c>
      <c r="F39" s="70" t="s">
        <v>63</v>
      </c>
      <c r="G39" s="34"/>
      <c r="H39" s="24"/>
      <c r="I39" s="22" t="s">
        <v>39</v>
      </c>
      <c r="J39" s="25">
        <f t="shared" si="0"/>
        <v>1</v>
      </c>
      <c r="K39" s="26" t="s">
        <v>46</v>
      </c>
      <c r="L39" s="26" t="s">
        <v>7</v>
      </c>
      <c r="M39" s="66"/>
      <c r="N39" s="127"/>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t="shared" si="1"/>
        <v>0</v>
      </c>
      <c r="BB39" s="78">
        <f t="shared" si="2"/>
        <v>0</v>
      </c>
      <c r="BC39" s="31" t="str">
        <f t="shared" si="3"/>
        <v>INR Zero Only</v>
      </c>
      <c r="IE39" s="33"/>
      <c r="IF39" s="33"/>
      <c r="IG39" s="33"/>
      <c r="IH39" s="33"/>
      <c r="II39" s="33"/>
    </row>
    <row r="40" spans="1:243" s="32" customFormat="1" ht="15">
      <c r="A40" s="72">
        <v>1.2</v>
      </c>
      <c r="B40" s="107" t="s">
        <v>371</v>
      </c>
      <c r="C40" s="25"/>
      <c r="D40" s="106">
        <v>4</v>
      </c>
      <c r="E40" s="108" t="s">
        <v>392</v>
      </c>
      <c r="F40" s="70" t="s">
        <v>63</v>
      </c>
      <c r="G40" s="34"/>
      <c r="H40" s="24"/>
      <c r="I40" s="22" t="s">
        <v>39</v>
      </c>
      <c r="J40" s="25">
        <f t="shared" si="0"/>
        <v>1</v>
      </c>
      <c r="K40" s="26" t="s">
        <v>46</v>
      </c>
      <c r="L40" s="26" t="s">
        <v>7</v>
      </c>
      <c r="M40" s="66"/>
      <c r="N40" s="127"/>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1"/>
        <v>0</v>
      </c>
      <c r="BB40" s="78">
        <f t="shared" si="2"/>
        <v>0</v>
      </c>
      <c r="BC40" s="31" t="str">
        <f t="shared" si="3"/>
        <v>INR Zero Only</v>
      </c>
      <c r="IE40" s="33"/>
      <c r="IF40" s="33"/>
      <c r="IG40" s="33"/>
      <c r="IH40" s="33"/>
      <c r="II40" s="33"/>
    </row>
    <row r="41" spans="1:243" s="32" customFormat="1" ht="25.5">
      <c r="A41" s="72"/>
      <c r="B41" s="107" t="s">
        <v>372</v>
      </c>
      <c r="C41" s="25"/>
      <c r="D41" s="106"/>
      <c r="E41" s="108"/>
      <c r="F41" s="70" t="s">
        <v>63</v>
      </c>
      <c r="G41" s="34"/>
      <c r="H41" s="24"/>
      <c r="I41" s="22" t="s">
        <v>39</v>
      </c>
      <c r="J41" s="25">
        <f t="shared" si="0"/>
        <v>1</v>
      </c>
      <c r="K41" s="26" t="s">
        <v>46</v>
      </c>
      <c r="L41" s="26" t="s">
        <v>7</v>
      </c>
      <c r="M41" s="47"/>
      <c r="N41" s="127"/>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c r="BB41" s="78"/>
      <c r="BC41" s="31"/>
      <c r="IE41" s="33"/>
      <c r="IF41" s="33"/>
      <c r="IG41" s="33"/>
      <c r="IH41" s="33"/>
      <c r="II41" s="33"/>
    </row>
    <row r="42" spans="1:243" s="32" customFormat="1" ht="15">
      <c r="A42" s="72">
        <v>1.21</v>
      </c>
      <c r="B42" s="107" t="s">
        <v>373</v>
      </c>
      <c r="C42" s="25"/>
      <c r="D42" s="106" t="s">
        <v>296</v>
      </c>
      <c r="E42" s="108" t="s">
        <v>347</v>
      </c>
      <c r="F42" s="70" t="s">
        <v>63</v>
      </c>
      <c r="G42" s="34"/>
      <c r="H42" s="24"/>
      <c r="I42" s="22" t="s">
        <v>39</v>
      </c>
      <c r="J42" s="25">
        <f t="shared" si="0"/>
        <v>1</v>
      </c>
      <c r="K42" s="26" t="s">
        <v>46</v>
      </c>
      <c r="L42" s="26" t="s">
        <v>7</v>
      </c>
      <c r="M42" s="66"/>
      <c r="N42" s="127"/>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v>0</v>
      </c>
      <c r="BB42" s="78">
        <f t="shared" si="2"/>
        <v>0</v>
      </c>
      <c r="BC42" s="31" t="str">
        <f t="shared" si="3"/>
        <v>INR Zero Only</v>
      </c>
      <c r="IE42" s="33"/>
      <c r="IF42" s="33"/>
      <c r="IG42" s="33"/>
      <c r="IH42" s="33"/>
      <c r="II42" s="33"/>
    </row>
    <row r="43" spans="1:243" s="32" customFormat="1" ht="15">
      <c r="A43" s="72">
        <v>1.22</v>
      </c>
      <c r="B43" s="107" t="s">
        <v>365</v>
      </c>
      <c r="C43" s="25"/>
      <c r="D43" s="106">
        <v>1</v>
      </c>
      <c r="E43" s="108" t="s">
        <v>347</v>
      </c>
      <c r="F43" s="70" t="s">
        <v>63</v>
      </c>
      <c r="G43" s="34"/>
      <c r="H43" s="24"/>
      <c r="I43" s="22" t="s">
        <v>39</v>
      </c>
      <c r="J43" s="25">
        <f t="shared" si="0"/>
        <v>1</v>
      </c>
      <c r="K43" s="26" t="s">
        <v>46</v>
      </c>
      <c r="L43" s="26" t="s">
        <v>7</v>
      </c>
      <c r="M43" s="66"/>
      <c r="N43" s="127"/>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1"/>
        <v>0</v>
      </c>
      <c r="BB43" s="78">
        <f t="shared" si="2"/>
        <v>0</v>
      </c>
      <c r="BC43" s="31" t="str">
        <f t="shared" si="3"/>
        <v>INR Zero Only</v>
      </c>
      <c r="IE43" s="33"/>
      <c r="IF43" s="33"/>
      <c r="IG43" s="33"/>
      <c r="IH43" s="33"/>
      <c r="II43" s="33"/>
    </row>
    <row r="44" spans="1:243" s="32" customFormat="1" ht="15">
      <c r="A44" s="72">
        <v>1.23</v>
      </c>
      <c r="B44" s="107" t="s">
        <v>366</v>
      </c>
      <c r="C44" s="25"/>
      <c r="D44" s="106">
        <v>2</v>
      </c>
      <c r="E44" s="108" t="s">
        <v>347</v>
      </c>
      <c r="F44" s="70" t="s">
        <v>63</v>
      </c>
      <c r="G44" s="34"/>
      <c r="H44" s="24"/>
      <c r="I44" s="22" t="s">
        <v>39</v>
      </c>
      <c r="J44" s="25">
        <f t="shared" si="0"/>
        <v>1</v>
      </c>
      <c r="K44" s="26" t="s">
        <v>46</v>
      </c>
      <c r="L44" s="26" t="s">
        <v>7</v>
      </c>
      <c r="M44" s="66"/>
      <c r="N44" s="127"/>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78">
        <f t="shared" si="1"/>
        <v>0</v>
      </c>
      <c r="BB44" s="78">
        <f t="shared" si="2"/>
        <v>0</v>
      </c>
      <c r="BC44" s="31" t="str">
        <f t="shared" si="3"/>
        <v>INR Zero Only</v>
      </c>
      <c r="IE44" s="33"/>
      <c r="IF44" s="33"/>
      <c r="IG44" s="33"/>
      <c r="IH44" s="33"/>
      <c r="II44" s="33"/>
    </row>
    <row r="45" spans="1:243" s="32" customFormat="1" ht="15">
      <c r="A45" s="72">
        <v>1.24</v>
      </c>
      <c r="B45" s="107" t="s">
        <v>333</v>
      </c>
      <c r="C45" s="25"/>
      <c r="D45" s="106" t="s">
        <v>296</v>
      </c>
      <c r="E45" s="108" t="s">
        <v>347</v>
      </c>
      <c r="F45" s="70" t="s">
        <v>63</v>
      </c>
      <c r="G45" s="34"/>
      <c r="H45" s="24"/>
      <c r="I45" s="22" t="s">
        <v>39</v>
      </c>
      <c r="J45" s="25">
        <f t="shared" si="0"/>
        <v>1</v>
      </c>
      <c r="K45" s="26" t="s">
        <v>46</v>
      </c>
      <c r="L45" s="26" t="s">
        <v>7</v>
      </c>
      <c r="M45" s="66"/>
      <c r="N45" s="127"/>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v>0</v>
      </c>
      <c r="BB45" s="78">
        <f t="shared" si="2"/>
        <v>0</v>
      </c>
      <c r="BC45" s="31" t="str">
        <f t="shared" si="3"/>
        <v>INR Zero Only</v>
      </c>
      <c r="IE45" s="33"/>
      <c r="IF45" s="33"/>
      <c r="IG45" s="33"/>
      <c r="IH45" s="33"/>
      <c r="II45" s="33"/>
    </row>
    <row r="46" spans="1:243" s="32" customFormat="1" ht="15">
      <c r="A46" s="72">
        <v>1.25</v>
      </c>
      <c r="B46" s="107" t="s">
        <v>367</v>
      </c>
      <c r="C46" s="25"/>
      <c r="D46" s="106">
        <v>1</v>
      </c>
      <c r="E46" s="108" t="s">
        <v>347</v>
      </c>
      <c r="F46" s="70" t="s">
        <v>63</v>
      </c>
      <c r="G46" s="34"/>
      <c r="H46" s="24"/>
      <c r="I46" s="22" t="s">
        <v>39</v>
      </c>
      <c r="J46" s="25">
        <f t="shared" si="0"/>
        <v>1</v>
      </c>
      <c r="K46" s="26" t="s">
        <v>46</v>
      </c>
      <c r="L46" s="26" t="s">
        <v>7</v>
      </c>
      <c r="M46" s="66"/>
      <c r="N46" s="127"/>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f t="shared" si="1"/>
        <v>0</v>
      </c>
      <c r="BB46" s="78">
        <f t="shared" si="2"/>
        <v>0</v>
      </c>
      <c r="BC46" s="31" t="str">
        <f t="shared" si="3"/>
        <v>INR Zero Only</v>
      </c>
      <c r="IE46" s="33"/>
      <c r="IF46" s="33"/>
      <c r="IG46" s="33"/>
      <c r="IH46" s="33"/>
      <c r="II46" s="33"/>
    </row>
    <row r="47" spans="1:243" s="32" customFormat="1" ht="25.5">
      <c r="A47" s="72"/>
      <c r="B47" s="107" t="s">
        <v>374</v>
      </c>
      <c r="C47" s="25"/>
      <c r="D47" s="106"/>
      <c r="E47" s="108"/>
      <c r="F47" s="70" t="s">
        <v>63</v>
      </c>
      <c r="G47" s="34"/>
      <c r="H47" s="24"/>
      <c r="I47" s="22" t="s">
        <v>39</v>
      </c>
      <c r="J47" s="25">
        <f t="shared" si="0"/>
        <v>1</v>
      </c>
      <c r="K47" s="26" t="s">
        <v>46</v>
      </c>
      <c r="L47" s="26" t="s">
        <v>7</v>
      </c>
      <c r="M47" s="47"/>
      <c r="N47" s="127"/>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5">
      <c r="A48" s="72">
        <v>1.26</v>
      </c>
      <c r="B48" s="107" t="s">
        <v>373</v>
      </c>
      <c r="C48" s="25"/>
      <c r="D48" s="106" t="s">
        <v>296</v>
      </c>
      <c r="E48" s="108" t="s">
        <v>64</v>
      </c>
      <c r="F48" s="70" t="s">
        <v>63</v>
      </c>
      <c r="G48" s="34"/>
      <c r="H48" s="24"/>
      <c r="I48" s="22" t="s">
        <v>39</v>
      </c>
      <c r="J48" s="25">
        <f t="shared" si="0"/>
        <v>1</v>
      </c>
      <c r="K48" s="26" t="s">
        <v>46</v>
      </c>
      <c r="L48" s="26" t="s">
        <v>7</v>
      </c>
      <c r="M48" s="66"/>
      <c r="N48" s="127"/>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v>0</v>
      </c>
      <c r="BB48" s="78">
        <f t="shared" si="2"/>
        <v>0</v>
      </c>
      <c r="BC48" s="31" t="str">
        <f t="shared" si="3"/>
        <v>INR Zero Only</v>
      </c>
      <c r="IE48" s="33"/>
      <c r="IF48" s="33"/>
      <c r="IG48" s="33"/>
      <c r="IH48" s="33"/>
      <c r="II48" s="33"/>
    </row>
    <row r="49" spans="1:243" s="32" customFormat="1" ht="15">
      <c r="A49" s="72">
        <v>1.27</v>
      </c>
      <c r="B49" s="107" t="s">
        <v>365</v>
      </c>
      <c r="C49" s="25"/>
      <c r="D49" s="106" t="s">
        <v>296</v>
      </c>
      <c r="E49" s="108" t="s">
        <v>64</v>
      </c>
      <c r="F49" s="70" t="s">
        <v>63</v>
      </c>
      <c r="G49" s="34"/>
      <c r="H49" s="24"/>
      <c r="I49" s="22" t="s">
        <v>39</v>
      </c>
      <c r="J49" s="25">
        <f t="shared" si="0"/>
        <v>1</v>
      </c>
      <c r="K49" s="26" t="s">
        <v>46</v>
      </c>
      <c r="L49" s="26" t="s">
        <v>7</v>
      </c>
      <c r="M49" s="66"/>
      <c r="N49" s="127"/>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v>0</v>
      </c>
      <c r="BB49" s="78">
        <f t="shared" si="2"/>
        <v>0</v>
      </c>
      <c r="BC49" s="31" t="str">
        <f t="shared" si="3"/>
        <v>INR Zero Only</v>
      </c>
      <c r="IE49" s="33"/>
      <c r="IF49" s="33"/>
      <c r="IG49" s="33"/>
      <c r="IH49" s="33"/>
      <c r="II49" s="33"/>
    </row>
    <row r="50" spans="1:243" s="32" customFormat="1" ht="15">
      <c r="A50" s="72">
        <v>1.28</v>
      </c>
      <c r="B50" s="107" t="s">
        <v>366</v>
      </c>
      <c r="C50" s="25"/>
      <c r="D50" s="106">
        <v>2</v>
      </c>
      <c r="E50" s="108" t="s">
        <v>64</v>
      </c>
      <c r="F50" s="70" t="s">
        <v>63</v>
      </c>
      <c r="G50" s="34"/>
      <c r="H50" s="24"/>
      <c r="I50" s="22" t="s">
        <v>39</v>
      </c>
      <c r="J50" s="25">
        <f t="shared" si="0"/>
        <v>1</v>
      </c>
      <c r="K50" s="26" t="s">
        <v>46</v>
      </c>
      <c r="L50" s="26" t="s">
        <v>7</v>
      </c>
      <c r="M50" s="66"/>
      <c r="N50" s="127"/>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f t="shared" si="1"/>
        <v>0</v>
      </c>
      <c r="BB50" s="78">
        <f t="shared" si="2"/>
        <v>0</v>
      </c>
      <c r="BC50" s="31" t="str">
        <f t="shared" si="3"/>
        <v>INR Zero Only</v>
      </c>
      <c r="IE50" s="33"/>
      <c r="IF50" s="33"/>
      <c r="IG50" s="33"/>
      <c r="IH50" s="33"/>
      <c r="II50" s="33"/>
    </row>
    <row r="51" spans="1:243" s="32" customFormat="1" ht="15">
      <c r="A51" s="72">
        <v>1.29</v>
      </c>
      <c r="B51" s="107" t="s">
        <v>333</v>
      </c>
      <c r="C51" s="25"/>
      <c r="D51" s="106">
        <v>1</v>
      </c>
      <c r="E51" s="108" t="s">
        <v>64</v>
      </c>
      <c r="F51" s="70" t="s">
        <v>63</v>
      </c>
      <c r="G51" s="34"/>
      <c r="H51" s="24"/>
      <c r="I51" s="22" t="s">
        <v>39</v>
      </c>
      <c r="J51" s="25">
        <f t="shared" si="0"/>
        <v>1</v>
      </c>
      <c r="K51" s="26" t="s">
        <v>46</v>
      </c>
      <c r="L51" s="26" t="s">
        <v>7</v>
      </c>
      <c r="M51" s="66"/>
      <c r="N51" s="127"/>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f t="shared" si="1"/>
        <v>0</v>
      </c>
      <c r="BB51" s="78">
        <f t="shared" si="2"/>
        <v>0</v>
      </c>
      <c r="BC51" s="31" t="str">
        <f t="shared" si="3"/>
        <v>INR Zero Only</v>
      </c>
      <c r="IE51" s="33"/>
      <c r="IF51" s="33"/>
      <c r="IG51" s="33"/>
      <c r="IH51" s="33"/>
      <c r="II51" s="33"/>
    </row>
    <row r="52" spans="1:243" s="32" customFormat="1" ht="38.25">
      <c r="A52" s="72"/>
      <c r="B52" s="107" t="s">
        <v>375</v>
      </c>
      <c r="C52" s="25"/>
      <c r="D52" s="106"/>
      <c r="E52" s="108"/>
      <c r="F52" s="70" t="s">
        <v>63</v>
      </c>
      <c r="G52" s="34"/>
      <c r="H52" s="24"/>
      <c r="I52" s="22" t="s">
        <v>39</v>
      </c>
      <c r="J52" s="25">
        <f t="shared" si="0"/>
        <v>1</v>
      </c>
      <c r="K52" s="26" t="s">
        <v>46</v>
      </c>
      <c r="L52" s="26" t="s">
        <v>7</v>
      </c>
      <c r="M52" s="47"/>
      <c r="N52" s="127"/>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c r="BB52" s="78"/>
      <c r="BC52" s="31"/>
      <c r="IE52" s="33"/>
      <c r="IF52" s="33"/>
      <c r="IG52" s="33"/>
      <c r="IH52" s="33"/>
      <c r="II52" s="33"/>
    </row>
    <row r="53" spans="1:243" s="32" customFormat="1" ht="15">
      <c r="A53" s="72">
        <v>1.3</v>
      </c>
      <c r="B53" s="107" t="s">
        <v>376</v>
      </c>
      <c r="C53" s="25"/>
      <c r="D53" s="106">
        <v>1</v>
      </c>
      <c r="E53" s="108" t="s">
        <v>392</v>
      </c>
      <c r="F53" s="70" t="s">
        <v>63</v>
      </c>
      <c r="G53" s="34"/>
      <c r="H53" s="24"/>
      <c r="I53" s="22" t="s">
        <v>39</v>
      </c>
      <c r="J53" s="25">
        <f t="shared" si="0"/>
        <v>1</v>
      </c>
      <c r="K53" s="26" t="s">
        <v>46</v>
      </c>
      <c r="L53" s="26" t="s">
        <v>7</v>
      </c>
      <c r="M53" s="66"/>
      <c r="N53" s="127"/>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f t="shared" si="1"/>
        <v>0</v>
      </c>
      <c r="BB53" s="78">
        <f t="shared" si="2"/>
        <v>0</v>
      </c>
      <c r="BC53" s="31" t="str">
        <f t="shared" si="3"/>
        <v>INR Zero Only</v>
      </c>
      <c r="IE53" s="33"/>
      <c r="IF53" s="33"/>
      <c r="IG53" s="33"/>
      <c r="IH53" s="33"/>
      <c r="II53" s="33"/>
    </row>
    <row r="54" spans="1:243" s="32" customFormat="1" ht="15">
      <c r="A54" s="72">
        <v>1.31</v>
      </c>
      <c r="B54" s="107" t="s">
        <v>377</v>
      </c>
      <c r="C54" s="25"/>
      <c r="D54" s="106">
        <v>1</v>
      </c>
      <c r="E54" s="108" t="s">
        <v>392</v>
      </c>
      <c r="F54" s="70" t="s">
        <v>63</v>
      </c>
      <c r="G54" s="34"/>
      <c r="H54" s="24"/>
      <c r="I54" s="22" t="s">
        <v>39</v>
      </c>
      <c r="J54" s="25">
        <f t="shared" si="0"/>
        <v>1</v>
      </c>
      <c r="K54" s="26" t="s">
        <v>46</v>
      </c>
      <c r="L54" s="26" t="s">
        <v>7</v>
      </c>
      <c r="M54" s="66"/>
      <c r="N54" s="127"/>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f t="shared" si="1"/>
        <v>0</v>
      </c>
      <c r="BB54" s="78">
        <f t="shared" si="2"/>
        <v>0</v>
      </c>
      <c r="BC54" s="31" t="str">
        <f t="shared" si="3"/>
        <v>INR Zero Only</v>
      </c>
      <c r="IE54" s="33"/>
      <c r="IF54" s="33"/>
      <c r="IG54" s="33"/>
      <c r="IH54" s="33"/>
      <c r="II54" s="33"/>
    </row>
    <row r="55" spans="1:243" s="32" customFormat="1" ht="15">
      <c r="A55" s="72">
        <v>1.32</v>
      </c>
      <c r="B55" s="107" t="s">
        <v>378</v>
      </c>
      <c r="C55" s="25"/>
      <c r="D55" s="106">
        <v>4</v>
      </c>
      <c r="E55" s="108" t="s">
        <v>392</v>
      </c>
      <c r="F55" s="70" t="s">
        <v>63</v>
      </c>
      <c r="G55" s="34"/>
      <c r="H55" s="24"/>
      <c r="I55" s="22" t="s">
        <v>39</v>
      </c>
      <c r="J55" s="25">
        <f t="shared" si="0"/>
        <v>1</v>
      </c>
      <c r="K55" s="26" t="s">
        <v>46</v>
      </c>
      <c r="L55" s="26" t="s">
        <v>7</v>
      </c>
      <c r="M55" s="66"/>
      <c r="N55" s="127"/>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 t="shared" si="1"/>
        <v>0</v>
      </c>
      <c r="BB55" s="78">
        <f t="shared" si="2"/>
        <v>0</v>
      </c>
      <c r="BC55" s="31" t="str">
        <f t="shared" si="3"/>
        <v>INR Zero Only</v>
      </c>
      <c r="IE55" s="33"/>
      <c r="IF55" s="33"/>
      <c r="IG55" s="33"/>
      <c r="IH55" s="33"/>
      <c r="II55" s="33"/>
    </row>
    <row r="56" spans="1:243" s="32" customFormat="1" ht="15">
      <c r="A56" s="72">
        <v>1.33</v>
      </c>
      <c r="B56" s="107" t="s">
        <v>379</v>
      </c>
      <c r="C56" s="25"/>
      <c r="D56" s="106" t="s">
        <v>296</v>
      </c>
      <c r="E56" s="108" t="s">
        <v>392</v>
      </c>
      <c r="F56" s="70" t="s">
        <v>63</v>
      </c>
      <c r="G56" s="34"/>
      <c r="H56" s="24"/>
      <c r="I56" s="22" t="s">
        <v>39</v>
      </c>
      <c r="J56" s="25">
        <f t="shared" si="0"/>
        <v>1</v>
      </c>
      <c r="K56" s="26" t="s">
        <v>46</v>
      </c>
      <c r="L56" s="26" t="s">
        <v>7</v>
      </c>
      <c r="M56" s="66"/>
      <c r="N56" s="127"/>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v>0</v>
      </c>
      <c r="BB56" s="78">
        <f t="shared" si="2"/>
        <v>0</v>
      </c>
      <c r="BC56" s="31" t="str">
        <f t="shared" si="3"/>
        <v>INR Zero Only</v>
      </c>
      <c r="IE56" s="33"/>
      <c r="IF56" s="33"/>
      <c r="IG56" s="33"/>
      <c r="IH56" s="33"/>
      <c r="II56" s="33"/>
    </row>
    <row r="57" spans="1:243" s="32" customFormat="1" ht="51">
      <c r="A57" s="72">
        <v>1.34</v>
      </c>
      <c r="B57" s="107" t="s">
        <v>380</v>
      </c>
      <c r="C57" s="25"/>
      <c r="D57" s="106">
        <v>1</v>
      </c>
      <c r="E57" s="108" t="s">
        <v>347</v>
      </c>
      <c r="F57" s="70" t="s">
        <v>63</v>
      </c>
      <c r="G57" s="34"/>
      <c r="H57" s="24"/>
      <c r="I57" s="22" t="s">
        <v>39</v>
      </c>
      <c r="J57" s="25">
        <f t="shared" si="0"/>
        <v>1</v>
      </c>
      <c r="K57" s="26" t="s">
        <v>46</v>
      </c>
      <c r="L57" s="26" t="s">
        <v>7</v>
      </c>
      <c r="M57" s="66"/>
      <c r="N57" s="127"/>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f t="shared" si="1"/>
        <v>0</v>
      </c>
      <c r="BB57" s="78">
        <f t="shared" si="2"/>
        <v>0</v>
      </c>
      <c r="BC57" s="31" t="str">
        <f t="shared" si="3"/>
        <v>INR Zero Only</v>
      </c>
      <c r="IE57" s="33"/>
      <c r="IF57" s="33"/>
      <c r="IG57" s="33"/>
      <c r="IH57" s="33"/>
      <c r="II57" s="33"/>
    </row>
    <row r="58" spans="1:243" s="32" customFormat="1" ht="38.25">
      <c r="A58" s="72">
        <v>1.35</v>
      </c>
      <c r="B58" s="107" t="s">
        <v>381</v>
      </c>
      <c r="C58" s="25"/>
      <c r="D58" s="106">
        <v>3</v>
      </c>
      <c r="E58" s="108" t="s">
        <v>392</v>
      </c>
      <c r="F58" s="70" t="s">
        <v>63</v>
      </c>
      <c r="G58" s="34"/>
      <c r="H58" s="24"/>
      <c r="I58" s="22" t="s">
        <v>39</v>
      </c>
      <c r="J58" s="25">
        <f t="shared" si="0"/>
        <v>1</v>
      </c>
      <c r="K58" s="26" t="s">
        <v>46</v>
      </c>
      <c r="L58" s="26" t="s">
        <v>7</v>
      </c>
      <c r="M58" s="66"/>
      <c r="N58" s="127"/>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f t="shared" si="1"/>
        <v>0</v>
      </c>
      <c r="BB58" s="78">
        <f t="shared" si="2"/>
        <v>0</v>
      </c>
      <c r="BC58" s="31" t="str">
        <f t="shared" si="3"/>
        <v>INR Zero Only</v>
      </c>
      <c r="IE58" s="33"/>
      <c r="IF58" s="33"/>
      <c r="IG58" s="33"/>
      <c r="IH58" s="33"/>
      <c r="II58" s="33"/>
    </row>
    <row r="59" spans="1:243" s="32" customFormat="1" ht="63.75">
      <c r="A59" s="72">
        <v>1.36</v>
      </c>
      <c r="B59" s="107" t="s">
        <v>382</v>
      </c>
      <c r="C59" s="25"/>
      <c r="D59" s="106">
        <v>6</v>
      </c>
      <c r="E59" s="108" t="s">
        <v>392</v>
      </c>
      <c r="F59" s="70" t="s">
        <v>63</v>
      </c>
      <c r="G59" s="34"/>
      <c r="H59" s="24"/>
      <c r="I59" s="22" t="s">
        <v>39</v>
      </c>
      <c r="J59" s="25">
        <f t="shared" si="0"/>
        <v>1</v>
      </c>
      <c r="K59" s="26" t="s">
        <v>46</v>
      </c>
      <c r="L59" s="26" t="s">
        <v>7</v>
      </c>
      <c r="M59" s="66"/>
      <c r="N59" s="127"/>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f t="shared" si="1"/>
        <v>0</v>
      </c>
      <c r="BB59" s="78">
        <f t="shared" si="2"/>
        <v>0</v>
      </c>
      <c r="BC59" s="31" t="str">
        <f t="shared" si="3"/>
        <v>INR Zero Only</v>
      </c>
      <c r="IE59" s="33"/>
      <c r="IF59" s="33"/>
      <c r="IG59" s="33"/>
      <c r="IH59" s="33"/>
      <c r="II59" s="33"/>
    </row>
    <row r="60" spans="1:243" s="32" customFormat="1" ht="38.25">
      <c r="A60" s="72">
        <v>1.37</v>
      </c>
      <c r="B60" s="107" t="s">
        <v>383</v>
      </c>
      <c r="C60" s="25"/>
      <c r="D60" s="106">
        <v>1</v>
      </c>
      <c r="E60" s="108" t="s">
        <v>392</v>
      </c>
      <c r="F60" s="70" t="s">
        <v>63</v>
      </c>
      <c r="G60" s="34"/>
      <c r="H60" s="24"/>
      <c r="I60" s="22" t="s">
        <v>39</v>
      </c>
      <c r="J60" s="25">
        <f t="shared" si="0"/>
        <v>1</v>
      </c>
      <c r="K60" s="26" t="s">
        <v>46</v>
      </c>
      <c r="L60" s="26" t="s">
        <v>7</v>
      </c>
      <c r="M60" s="66"/>
      <c r="N60" s="127"/>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f t="shared" si="1"/>
        <v>0</v>
      </c>
      <c r="BB60" s="78">
        <f t="shared" si="2"/>
        <v>0</v>
      </c>
      <c r="BC60" s="31" t="str">
        <f t="shared" si="3"/>
        <v>INR Zero Only</v>
      </c>
      <c r="IE60" s="33"/>
      <c r="IF60" s="33"/>
      <c r="IG60" s="33"/>
      <c r="IH60" s="33"/>
      <c r="II60" s="33"/>
    </row>
    <row r="61" spans="2:243" s="32" customFormat="1" ht="38.25">
      <c r="B61" s="107" t="s">
        <v>384</v>
      </c>
      <c r="C61" s="25"/>
      <c r="D61" s="106"/>
      <c r="E61" s="108"/>
      <c r="F61" s="70" t="s">
        <v>63</v>
      </c>
      <c r="G61" s="34"/>
      <c r="H61" s="24"/>
      <c r="I61" s="22" t="s">
        <v>39</v>
      </c>
      <c r="J61" s="25">
        <f t="shared" si="0"/>
        <v>1</v>
      </c>
      <c r="K61" s="26" t="s">
        <v>46</v>
      </c>
      <c r="L61" s="26" t="s">
        <v>7</v>
      </c>
      <c r="M61" s="47"/>
      <c r="N61" s="127"/>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c r="BB61" s="78"/>
      <c r="BC61" s="31"/>
      <c r="IE61" s="33"/>
      <c r="IF61" s="33"/>
      <c r="IG61" s="33"/>
      <c r="IH61" s="33"/>
      <c r="II61" s="33"/>
    </row>
    <row r="62" spans="1:243" s="32" customFormat="1" ht="15">
      <c r="A62" s="72">
        <v>1.38</v>
      </c>
      <c r="B62" s="107" t="s">
        <v>385</v>
      </c>
      <c r="C62" s="25"/>
      <c r="D62" s="106">
        <v>1</v>
      </c>
      <c r="E62" s="108" t="s">
        <v>347</v>
      </c>
      <c r="F62" s="70" t="s">
        <v>63</v>
      </c>
      <c r="G62" s="34"/>
      <c r="H62" s="24"/>
      <c r="I62" s="22" t="s">
        <v>39</v>
      </c>
      <c r="J62" s="25">
        <f t="shared" si="0"/>
        <v>1</v>
      </c>
      <c r="K62" s="26" t="s">
        <v>46</v>
      </c>
      <c r="L62" s="26" t="s">
        <v>7</v>
      </c>
      <c r="M62" s="66"/>
      <c r="N62" s="127"/>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 t="shared" si="1"/>
        <v>0</v>
      </c>
      <c r="BB62" s="78">
        <f t="shared" si="2"/>
        <v>0</v>
      </c>
      <c r="BC62" s="31" t="str">
        <f t="shared" si="3"/>
        <v>INR Zero Only</v>
      </c>
      <c r="IE62" s="33"/>
      <c r="IF62" s="33"/>
      <c r="IG62" s="33"/>
      <c r="IH62" s="33"/>
      <c r="II62" s="33"/>
    </row>
    <row r="63" spans="1:243" s="32" customFormat="1" ht="15">
      <c r="A63" s="72">
        <v>1.39</v>
      </c>
      <c r="B63" s="107" t="s">
        <v>386</v>
      </c>
      <c r="C63" s="25"/>
      <c r="D63" s="106">
        <v>1</v>
      </c>
      <c r="E63" s="108" t="s">
        <v>347</v>
      </c>
      <c r="F63" s="70" t="s">
        <v>63</v>
      </c>
      <c r="G63" s="34"/>
      <c r="H63" s="24"/>
      <c r="I63" s="22" t="s">
        <v>39</v>
      </c>
      <c r="J63" s="25">
        <f t="shared" si="0"/>
        <v>1</v>
      </c>
      <c r="K63" s="26" t="s">
        <v>46</v>
      </c>
      <c r="L63" s="26" t="s">
        <v>7</v>
      </c>
      <c r="M63" s="66"/>
      <c r="N63" s="127"/>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f t="shared" si="1"/>
        <v>0</v>
      </c>
      <c r="BB63" s="78">
        <f t="shared" si="2"/>
        <v>0</v>
      </c>
      <c r="BC63" s="31" t="str">
        <f t="shared" si="3"/>
        <v>INR Zero Only</v>
      </c>
      <c r="IE63" s="33"/>
      <c r="IF63" s="33"/>
      <c r="IG63" s="33"/>
      <c r="IH63" s="33"/>
      <c r="II63" s="33"/>
    </row>
    <row r="64" spans="1:243" s="32" customFormat="1" ht="38.25">
      <c r="A64" s="72">
        <v>1.4</v>
      </c>
      <c r="B64" s="107" t="s">
        <v>387</v>
      </c>
      <c r="C64" s="25"/>
      <c r="D64" s="106">
        <v>1</v>
      </c>
      <c r="E64" s="108" t="s">
        <v>64</v>
      </c>
      <c r="F64" s="70" t="s">
        <v>63</v>
      </c>
      <c r="G64" s="34"/>
      <c r="H64" s="24"/>
      <c r="I64" s="22" t="s">
        <v>39</v>
      </c>
      <c r="J64" s="25">
        <f t="shared" si="0"/>
        <v>1</v>
      </c>
      <c r="K64" s="26" t="s">
        <v>46</v>
      </c>
      <c r="L64" s="26" t="s">
        <v>7</v>
      </c>
      <c r="M64" s="66"/>
      <c r="N64" s="127"/>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f t="shared" si="1"/>
        <v>0</v>
      </c>
      <c r="BB64" s="78">
        <f t="shared" si="2"/>
        <v>0</v>
      </c>
      <c r="BC64" s="31" t="str">
        <f t="shared" si="3"/>
        <v>INR Zero Only</v>
      </c>
      <c r="IE64" s="33"/>
      <c r="IF64" s="33"/>
      <c r="IG64" s="33"/>
      <c r="IH64" s="33"/>
      <c r="II64" s="33"/>
    </row>
    <row r="65" spans="1:243" s="32" customFormat="1" ht="25.5">
      <c r="A65" s="72">
        <v>1.41</v>
      </c>
      <c r="B65" s="107" t="s">
        <v>388</v>
      </c>
      <c r="C65" s="25"/>
      <c r="D65" s="106">
        <v>5</v>
      </c>
      <c r="E65" s="108" t="s">
        <v>394</v>
      </c>
      <c r="F65" s="70" t="s">
        <v>63</v>
      </c>
      <c r="G65" s="34"/>
      <c r="H65" s="24"/>
      <c r="I65" s="22" t="s">
        <v>39</v>
      </c>
      <c r="J65" s="25">
        <f t="shared" si="0"/>
        <v>1</v>
      </c>
      <c r="K65" s="26" t="s">
        <v>46</v>
      </c>
      <c r="L65" s="26" t="s">
        <v>7</v>
      </c>
      <c r="M65" s="66"/>
      <c r="N65" s="127"/>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 t="shared" si="1"/>
        <v>0</v>
      </c>
      <c r="BB65" s="78">
        <f t="shared" si="2"/>
        <v>0</v>
      </c>
      <c r="BC65" s="31" t="str">
        <f t="shared" si="3"/>
        <v>INR Zero Only</v>
      </c>
      <c r="IE65" s="33"/>
      <c r="IF65" s="33"/>
      <c r="IG65" s="33"/>
      <c r="IH65" s="33"/>
      <c r="II65" s="33"/>
    </row>
    <row r="66" spans="1:243" s="32" customFormat="1" ht="15">
      <c r="A66" s="72"/>
      <c r="B66" s="137" t="s">
        <v>395</v>
      </c>
      <c r="C66" s="25"/>
      <c r="D66" s="106"/>
      <c r="E66" s="108"/>
      <c r="F66" s="70" t="s">
        <v>63</v>
      </c>
      <c r="G66" s="34"/>
      <c r="H66" s="24"/>
      <c r="I66" s="22" t="s">
        <v>39</v>
      </c>
      <c r="J66" s="25">
        <f t="shared" si="0"/>
        <v>1</v>
      </c>
      <c r="K66" s="26" t="s">
        <v>46</v>
      </c>
      <c r="L66" s="26" t="s">
        <v>7</v>
      </c>
      <c r="M66" s="47"/>
      <c r="N66" s="127"/>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c r="BB66" s="78"/>
      <c r="BC66" s="31"/>
      <c r="IE66" s="33"/>
      <c r="IF66" s="33"/>
      <c r="IG66" s="33"/>
      <c r="IH66" s="33"/>
      <c r="II66" s="33"/>
    </row>
    <row r="67" spans="1:243" s="32" customFormat="1" ht="15">
      <c r="A67" s="72"/>
      <c r="B67" s="137" t="s">
        <v>356</v>
      </c>
      <c r="C67" s="25"/>
      <c r="D67" s="106"/>
      <c r="E67" s="108"/>
      <c r="F67" s="70" t="s">
        <v>63</v>
      </c>
      <c r="G67" s="34"/>
      <c r="H67" s="24"/>
      <c r="I67" s="22" t="s">
        <v>39</v>
      </c>
      <c r="J67" s="25">
        <f t="shared" si="0"/>
        <v>1</v>
      </c>
      <c r="K67" s="26" t="s">
        <v>46</v>
      </c>
      <c r="L67" s="26" t="s">
        <v>7</v>
      </c>
      <c r="M67" s="47"/>
      <c r="N67" s="127"/>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c r="BB67" s="78"/>
      <c r="BC67" s="31"/>
      <c r="IE67" s="33"/>
      <c r="IF67" s="33"/>
      <c r="IG67" s="33"/>
      <c r="IH67" s="33"/>
      <c r="II67" s="33"/>
    </row>
    <row r="68" spans="1:243" s="32" customFormat="1" ht="51">
      <c r="A68" s="72"/>
      <c r="B68" s="107" t="s">
        <v>357</v>
      </c>
      <c r="C68" s="25"/>
      <c r="D68" s="106"/>
      <c r="E68" s="108"/>
      <c r="F68" s="70" t="s">
        <v>63</v>
      </c>
      <c r="G68" s="34"/>
      <c r="H68" s="24"/>
      <c r="I68" s="22" t="s">
        <v>39</v>
      </c>
      <c r="J68" s="25">
        <f t="shared" si="0"/>
        <v>1</v>
      </c>
      <c r="K68" s="26" t="s">
        <v>46</v>
      </c>
      <c r="L68" s="26" t="s">
        <v>7</v>
      </c>
      <c r="M68" s="47"/>
      <c r="N68" s="127"/>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15">
      <c r="A69" s="72">
        <v>1.42</v>
      </c>
      <c r="B69" s="107" t="s">
        <v>366</v>
      </c>
      <c r="C69" s="25"/>
      <c r="D69" s="106">
        <v>15</v>
      </c>
      <c r="E69" s="108" t="s">
        <v>393</v>
      </c>
      <c r="F69" s="70" t="s">
        <v>63</v>
      </c>
      <c r="G69" s="34"/>
      <c r="H69" s="24"/>
      <c r="I69" s="22" t="s">
        <v>39</v>
      </c>
      <c r="J69" s="25">
        <f t="shared" si="0"/>
        <v>1</v>
      </c>
      <c r="K69" s="26" t="s">
        <v>46</v>
      </c>
      <c r="L69" s="26" t="s">
        <v>7</v>
      </c>
      <c r="M69" s="66"/>
      <c r="N69" s="127"/>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f t="shared" si="1"/>
        <v>0</v>
      </c>
      <c r="BB69" s="78">
        <f t="shared" si="2"/>
        <v>0</v>
      </c>
      <c r="BC69" s="31" t="str">
        <f t="shared" si="3"/>
        <v>INR Zero Only</v>
      </c>
      <c r="IE69" s="33"/>
      <c r="IF69" s="33"/>
      <c r="IG69" s="33"/>
      <c r="IH69" s="33"/>
      <c r="II69" s="33"/>
    </row>
    <row r="70" spans="1:243" s="32" customFormat="1" ht="38.25">
      <c r="A70" s="72"/>
      <c r="B70" s="107" t="s">
        <v>396</v>
      </c>
      <c r="C70" s="25"/>
      <c r="D70" s="106"/>
      <c r="E70" s="108"/>
      <c r="F70" s="70" t="s">
        <v>63</v>
      </c>
      <c r="G70" s="34"/>
      <c r="H70" s="24"/>
      <c r="I70" s="22" t="s">
        <v>39</v>
      </c>
      <c r="J70" s="25">
        <f t="shared" si="0"/>
        <v>1</v>
      </c>
      <c r="K70" s="26" t="s">
        <v>46</v>
      </c>
      <c r="L70" s="26" t="s">
        <v>7</v>
      </c>
      <c r="M70" s="47"/>
      <c r="N70" s="127"/>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c r="BB70" s="78"/>
      <c r="BC70" s="31"/>
      <c r="IE70" s="33"/>
      <c r="IF70" s="33"/>
      <c r="IG70" s="33"/>
      <c r="IH70" s="33"/>
      <c r="II70" s="33"/>
    </row>
    <row r="71" spans="1:243" s="32" customFormat="1" ht="15">
      <c r="A71" s="72">
        <v>1.43</v>
      </c>
      <c r="B71" s="107" t="s">
        <v>366</v>
      </c>
      <c r="C71" s="25"/>
      <c r="D71" s="106">
        <v>1</v>
      </c>
      <c r="E71" s="108" t="s">
        <v>347</v>
      </c>
      <c r="F71" s="70" t="s">
        <v>63</v>
      </c>
      <c r="G71" s="34"/>
      <c r="H71" s="24"/>
      <c r="I71" s="22" t="s">
        <v>39</v>
      </c>
      <c r="J71" s="25">
        <f t="shared" si="0"/>
        <v>1</v>
      </c>
      <c r="K71" s="26" t="s">
        <v>46</v>
      </c>
      <c r="L71" s="26" t="s">
        <v>7</v>
      </c>
      <c r="M71" s="66"/>
      <c r="N71" s="127"/>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f t="shared" si="1"/>
        <v>0</v>
      </c>
      <c r="BB71" s="78">
        <f t="shared" si="2"/>
        <v>0</v>
      </c>
      <c r="BC71" s="31" t="str">
        <f t="shared" si="3"/>
        <v>INR Zero Only</v>
      </c>
      <c r="IE71" s="33"/>
      <c r="IF71" s="33"/>
      <c r="IG71" s="33"/>
      <c r="IH71" s="33"/>
      <c r="II71" s="33"/>
    </row>
    <row r="72" spans="1:243" s="32" customFormat="1" ht="15">
      <c r="A72" s="72"/>
      <c r="B72" s="137" t="s">
        <v>397</v>
      </c>
      <c r="C72" s="25"/>
      <c r="D72" s="106"/>
      <c r="E72" s="108"/>
      <c r="F72" s="70" t="s">
        <v>63</v>
      </c>
      <c r="G72" s="34"/>
      <c r="H72" s="24"/>
      <c r="I72" s="22" t="s">
        <v>39</v>
      </c>
      <c r="J72" s="25">
        <f t="shared" si="0"/>
        <v>1</v>
      </c>
      <c r="K72" s="26" t="s">
        <v>46</v>
      </c>
      <c r="L72" s="26" t="s">
        <v>7</v>
      </c>
      <c r="M72" s="47"/>
      <c r="N72" s="127"/>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c r="BB72" s="78"/>
      <c r="BC72" s="31"/>
      <c r="IE72" s="33"/>
      <c r="IF72" s="33"/>
      <c r="IG72" s="33"/>
      <c r="IH72" s="33"/>
      <c r="II72" s="33"/>
    </row>
    <row r="73" spans="1:243" s="32" customFormat="1" ht="51">
      <c r="A73" s="72"/>
      <c r="B73" s="107" t="s">
        <v>357</v>
      </c>
      <c r="C73" s="25"/>
      <c r="D73" s="106"/>
      <c r="E73" s="108"/>
      <c r="F73" s="70" t="s">
        <v>63</v>
      </c>
      <c r="G73" s="34"/>
      <c r="H73" s="24"/>
      <c r="I73" s="22" t="s">
        <v>39</v>
      </c>
      <c r="J73" s="25">
        <f t="shared" si="0"/>
        <v>1</v>
      </c>
      <c r="K73" s="26" t="s">
        <v>46</v>
      </c>
      <c r="L73" s="26" t="s">
        <v>7</v>
      </c>
      <c r="M73" s="47"/>
      <c r="N73" s="127"/>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c r="BB73" s="78"/>
      <c r="BC73" s="31"/>
      <c r="IE73" s="33"/>
      <c r="IF73" s="33"/>
      <c r="IG73" s="33"/>
      <c r="IH73" s="33"/>
      <c r="II73" s="33"/>
    </row>
    <row r="74" spans="1:243" s="32" customFormat="1" ht="15">
      <c r="A74" s="72">
        <v>1.44</v>
      </c>
      <c r="B74" s="107" t="s">
        <v>359</v>
      </c>
      <c r="C74" s="25"/>
      <c r="D74" s="106">
        <v>100</v>
      </c>
      <c r="E74" s="108" t="s">
        <v>393</v>
      </c>
      <c r="F74" s="70" t="s">
        <v>63</v>
      </c>
      <c r="G74" s="34"/>
      <c r="H74" s="24"/>
      <c r="I74" s="22" t="s">
        <v>39</v>
      </c>
      <c r="J74" s="25">
        <f t="shared" si="0"/>
        <v>1</v>
      </c>
      <c r="K74" s="26" t="s">
        <v>46</v>
      </c>
      <c r="L74" s="26" t="s">
        <v>7</v>
      </c>
      <c r="M74" s="66"/>
      <c r="N74" s="127"/>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 t="shared" si="1"/>
        <v>0</v>
      </c>
      <c r="BB74" s="78">
        <f t="shared" si="2"/>
        <v>0</v>
      </c>
      <c r="BC74" s="31" t="str">
        <f t="shared" si="3"/>
        <v>INR Zero Only</v>
      </c>
      <c r="IE74" s="33"/>
      <c r="IF74" s="33"/>
      <c r="IG74" s="33"/>
      <c r="IH74" s="33"/>
      <c r="II74" s="33"/>
    </row>
    <row r="75" spans="1:243" s="32" customFormat="1" ht="15">
      <c r="A75" s="72">
        <v>1.45</v>
      </c>
      <c r="B75" s="107" t="s">
        <v>366</v>
      </c>
      <c r="C75" s="25"/>
      <c r="D75" s="106">
        <v>18</v>
      </c>
      <c r="E75" s="108" t="s">
        <v>393</v>
      </c>
      <c r="F75" s="70" t="s">
        <v>63</v>
      </c>
      <c r="G75" s="34"/>
      <c r="H75" s="24"/>
      <c r="I75" s="22" t="s">
        <v>39</v>
      </c>
      <c r="J75" s="25">
        <f t="shared" si="0"/>
        <v>1</v>
      </c>
      <c r="K75" s="26" t="s">
        <v>46</v>
      </c>
      <c r="L75" s="26" t="s">
        <v>7</v>
      </c>
      <c r="M75" s="66"/>
      <c r="N75" s="127"/>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f t="shared" si="1"/>
        <v>0</v>
      </c>
      <c r="BB75" s="78">
        <f t="shared" si="2"/>
        <v>0</v>
      </c>
      <c r="BC75" s="31" t="str">
        <f t="shared" si="3"/>
        <v>INR Zero Only</v>
      </c>
      <c r="IE75" s="33"/>
      <c r="IF75" s="33"/>
      <c r="IG75" s="33"/>
      <c r="IH75" s="33"/>
      <c r="II75" s="33"/>
    </row>
    <row r="76" spans="1:243" s="32" customFormat="1" ht="15">
      <c r="A76" s="72">
        <v>1.46</v>
      </c>
      <c r="B76" s="107" t="s">
        <v>333</v>
      </c>
      <c r="C76" s="25"/>
      <c r="D76" s="106">
        <v>4</v>
      </c>
      <c r="E76" s="108" t="s">
        <v>393</v>
      </c>
      <c r="F76" s="70" t="s">
        <v>63</v>
      </c>
      <c r="G76" s="34"/>
      <c r="H76" s="24"/>
      <c r="I76" s="22" t="s">
        <v>39</v>
      </c>
      <c r="J76" s="25">
        <f t="shared" si="0"/>
        <v>1</v>
      </c>
      <c r="K76" s="26" t="s">
        <v>46</v>
      </c>
      <c r="L76" s="26" t="s">
        <v>7</v>
      </c>
      <c r="M76" s="66"/>
      <c r="N76" s="127"/>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 t="shared" si="1"/>
        <v>0</v>
      </c>
      <c r="BB76" s="78">
        <f t="shared" si="2"/>
        <v>0</v>
      </c>
      <c r="BC76" s="31" t="str">
        <f t="shared" si="3"/>
        <v>INR Zero Only</v>
      </c>
      <c r="IE76" s="33"/>
      <c r="IF76" s="33"/>
      <c r="IG76" s="33"/>
      <c r="IH76" s="33"/>
      <c r="II76" s="33"/>
    </row>
    <row r="77" spans="1:243" s="32" customFormat="1" ht="38.25">
      <c r="A77" s="72"/>
      <c r="B77" s="107" t="s">
        <v>396</v>
      </c>
      <c r="C77" s="25"/>
      <c r="D77" s="106"/>
      <c r="E77" s="108"/>
      <c r="F77" s="70" t="s">
        <v>63</v>
      </c>
      <c r="G77" s="34"/>
      <c r="H77" s="24"/>
      <c r="I77" s="22" t="s">
        <v>39</v>
      </c>
      <c r="J77" s="25">
        <f t="shared" si="0"/>
        <v>1</v>
      </c>
      <c r="K77" s="26" t="s">
        <v>46</v>
      </c>
      <c r="L77" s="26" t="s">
        <v>7</v>
      </c>
      <c r="M77" s="47"/>
      <c r="N77" s="127"/>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15">
      <c r="A78" s="72">
        <v>1.47</v>
      </c>
      <c r="B78" s="107" t="s">
        <v>365</v>
      </c>
      <c r="C78" s="25"/>
      <c r="D78" s="106">
        <v>6</v>
      </c>
      <c r="E78" s="108" t="s">
        <v>347</v>
      </c>
      <c r="F78" s="70" t="s">
        <v>63</v>
      </c>
      <c r="G78" s="34"/>
      <c r="H78" s="24"/>
      <c r="I78" s="22" t="s">
        <v>39</v>
      </c>
      <c r="J78" s="25">
        <f t="shared" si="0"/>
        <v>1</v>
      </c>
      <c r="K78" s="26" t="s">
        <v>46</v>
      </c>
      <c r="L78" s="26" t="s">
        <v>7</v>
      </c>
      <c r="M78" s="66"/>
      <c r="N78" s="127"/>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 t="shared" si="1"/>
        <v>0</v>
      </c>
      <c r="BB78" s="78">
        <f t="shared" si="2"/>
        <v>0</v>
      </c>
      <c r="BC78" s="31" t="str">
        <f t="shared" si="3"/>
        <v>INR Zero Only</v>
      </c>
      <c r="IE78" s="33"/>
      <c r="IF78" s="33"/>
      <c r="IG78" s="33"/>
      <c r="IH78" s="33"/>
      <c r="II78" s="33"/>
    </row>
    <row r="79" spans="1:243" s="32" customFormat="1" ht="15">
      <c r="A79" s="72">
        <v>1.48</v>
      </c>
      <c r="B79" s="107" t="s">
        <v>366</v>
      </c>
      <c r="C79" s="25"/>
      <c r="D79" s="106">
        <v>1</v>
      </c>
      <c r="E79" s="108" t="s">
        <v>347</v>
      </c>
      <c r="F79" s="70" t="s">
        <v>63</v>
      </c>
      <c r="G79" s="34"/>
      <c r="H79" s="24"/>
      <c r="I79" s="22" t="s">
        <v>39</v>
      </c>
      <c r="J79" s="25">
        <f t="shared" si="0"/>
        <v>1</v>
      </c>
      <c r="K79" s="26" t="s">
        <v>46</v>
      </c>
      <c r="L79" s="26" t="s">
        <v>7</v>
      </c>
      <c r="M79" s="66"/>
      <c r="N79" s="127"/>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78">
        <f t="shared" si="1"/>
        <v>0</v>
      </c>
      <c r="BB79" s="78">
        <f t="shared" si="2"/>
        <v>0</v>
      </c>
      <c r="BC79" s="31" t="str">
        <f t="shared" si="3"/>
        <v>INR Zero Only</v>
      </c>
      <c r="IE79" s="33"/>
      <c r="IF79" s="33"/>
      <c r="IG79" s="33"/>
      <c r="IH79" s="33"/>
      <c r="II79" s="33"/>
    </row>
    <row r="80" spans="1:243" s="32" customFormat="1" ht="15">
      <c r="A80" s="72">
        <v>1.49</v>
      </c>
      <c r="B80" s="107" t="s">
        <v>333</v>
      </c>
      <c r="C80" s="25"/>
      <c r="D80" s="106" t="s">
        <v>296</v>
      </c>
      <c r="E80" s="108" t="s">
        <v>392</v>
      </c>
      <c r="F80" s="70" t="s">
        <v>63</v>
      </c>
      <c r="G80" s="34"/>
      <c r="H80" s="24"/>
      <c r="I80" s="22" t="s">
        <v>39</v>
      </c>
      <c r="J80" s="25">
        <f aca="true" t="shared" si="4" ref="J80:J115">IF(I80="Less(-)",-1,1)</f>
        <v>1</v>
      </c>
      <c r="K80" s="26" t="s">
        <v>46</v>
      </c>
      <c r="L80" s="26" t="s">
        <v>7</v>
      </c>
      <c r="M80" s="66"/>
      <c r="N80" s="127"/>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78">
        <v>0</v>
      </c>
      <c r="BB80" s="78">
        <f>BA80+SUM(N80:AZ80)</f>
        <v>0</v>
      </c>
      <c r="BC80" s="31" t="str">
        <f>SpellNumber(L80,BB80)</f>
        <v>INR Zero Only</v>
      </c>
      <c r="IE80" s="33"/>
      <c r="IF80" s="33"/>
      <c r="IG80" s="33"/>
      <c r="IH80" s="33"/>
      <c r="II80" s="33"/>
    </row>
    <row r="81" spans="1:243" s="32" customFormat="1" ht="25.5">
      <c r="A81" s="72"/>
      <c r="B81" s="107" t="s">
        <v>372</v>
      </c>
      <c r="C81" s="25"/>
      <c r="D81" s="106"/>
      <c r="E81" s="108"/>
      <c r="F81" s="70" t="s">
        <v>63</v>
      </c>
      <c r="G81" s="34"/>
      <c r="H81" s="24"/>
      <c r="I81" s="22" t="s">
        <v>39</v>
      </c>
      <c r="J81" s="25">
        <f t="shared" si="4"/>
        <v>1</v>
      </c>
      <c r="K81" s="26" t="s">
        <v>46</v>
      </c>
      <c r="L81" s="26" t="s">
        <v>7</v>
      </c>
      <c r="M81" s="47"/>
      <c r="N81" s="127"/>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78"/>
      <c r="BB81" s="78"/>
      <c r="BC81" s="31"/>
      <c r="IE81" s="33"/>
      <c r="IF81" s="33"/>
      <c r="IG81" s="33"/>
      <c r="IH81" s="33"/>
      <c r="II81" s="33"/>
    </row>
    <row r="82" spans="1:243" s="32" customFormat="1" ht="15">
      <c r="A82" s="72">
        <v>1.5</v>
      </c>
      <c r="B82" s="107" t="s">
        <v>365</v>
      </c>
      <c r="C82" s="25"/>
      <c r="D82" s="106">
        <v>1</v>
      </c>
      <c r="E82" s="108" t="s">
        <v>347</v>
      </c>
      <c r="F82" s="70" t="s">
        <v>63</v>
      </c>
      <c r="G82" s="34"/>
      <c r="H82" s="24"/>
      <c r="I82" s="22" t="s">
        <v>39</v>
      </c>
      <c r="J82" s="25">
        <f t="shared" si="4"/>
        <v>1</v>
      </c>
      <c r="K82" s="26" t="s">
        <v>46</v>
      </c>
      <c r="L82" s="26" t="s">
        <v>7</v>
      </c>
      <c r="M82" s="66"/>
      <c r="N82" s="127"/>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78">
        <f>total_amount_ba($B$2,$D$2,D82,F82,J82,K82,M82)</f>
        <v>0</v>
      </c>
      <c r="BB82" s="78">
        <f>BA82+SUM(N82:AZ82)</f>
        <v>0</v>
      </c>
      <c r="BC82" s="31" t="str">
        <f>SpellNumber(L82,BB82)</f>
        <v>INR Zero Only</v>
      </c>
      <c r="IE82" s="33"/>
      <c r="IF82" s="33"/>
      <c r="IG82" s="33"/>
      <c r="IH82" s="33"/>
      <c r="II82" s="33"/>
    </row>
    <row r="83" spans="1:243" s="32" customFormat="1" ht="15">
      <c r="A83" s="72">
        <v>1.51</v>
      </c>
      <c r="B83" s="107" t="s">
        <v>366</v>
      </c>
      <c r="C83" s="25"/>
      <c r="D83" s="106">
        <v>1</v>
      </c>
      <c r="E83" s="108" t="s">
        <v>347</v>
      </c>
      <c r="F83" s="70" t="s">
        <v>63</v>
      </c>
      <c r="G83" s="34"/>
      <c r="H83" s="24"/>
      <c r="I83" s="22" t="s">
        <v>39</v>
      </c>
      <c r="J83" s="25">
        <f t="shared" si="4"/>
        <v>1</v>
      </c>
      <c r="K83" s="26" t="s">
        <v>46</v>
      </c>
      <c r="L83" s="26" t="s">
        <v>7</v>
      </c>
      <c r="M83" s="66"/>
      <c r="N83" s="127"/>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78">
        <f>total_amount_ba($B$2,$D$2,D83,F83,J83,K83,M83)</f>
        <v>0</v>
      </c>
      <c r="BB83" s="78">
        <f>BA83+SUM(N83:AZ83)</f>
        <v>0</v>
      </c>
      <c r="BC83" s="31" t="str">
        <f>SpellNumber(L83,BB83)</f>
        <v>INR Zero Only</v>
      </c>
      <c r="IE83" s="33"/>
      <c r="IF83" s="33"/>
      <c r="IG83" s="33"/>
      <c r="IH83" s="33"/>
      <c r="II83" s="33"/>
    </row>
    <row r="84" spans="1:243" s="32" customFormat="1" ht="51">
      <c r="A84" s="72"/>
      <c r="B84" s="107" t="s">
        <v>398</v>
      </c>
      <c r="C84" s="25"/>
      <c r="D84" s="106"/>
      <c r="E84" s="108"/>
      <c r="F84" s="70" t="s">
        <v>63</v>
      </c>
      <c r="G84" s="34"/>
      <c r="H84" s="24"/>
      <c r="I84" s="22" t="s">
        <v>39</v>
      </c>
      <c r="J84" s="25">
        <f t="shared" si="4"/>
        <v>1</v>
      </c>
      <c r="K84" s="26" t="s">
        <v>46</v>
      </c>
      <c r="L84" s="26" t="s">
        <v>7</v>
      </c>
      <c r="M84" s="47"/>
      <c r="N84" s="127"/>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78"/>
      <c r="BB84" s="78"/>
      <c r="BC84" s="31"/>
      <c r="IE84" s="33"/>
      <c r="IF84" s="33"/>
      <c r="IG84" s="33"/>
      <c r="IH84" s="33"/>
      <c r="II84" s="33"/>
    </row>
    <row r="85" spans="1:243" s="32" customFormat="1" ht="15">
      <c r="A85" s="72">
        <v>1.52</v>
      </c>
      <c r="B85" s="107" t="s">
        <v>399</v>
      </c>
      <c r="C85" s="25"/>
      <c r="D85" s="106">
        <v>18</v>
      </c>
      <c r="E85" s="108" t="s">
        <v>152</v>
      </c>
      <c r="F85" s="70" t="s">
        <v>63</v>
      </c>
      <c r="G85" s="34"/>
      <c r="H85" s="24"/>
      <c r="I85" s="22" t="s">
        <v>39</v>
      </c>
      <c r="J85" s="25">
        <f t="shared" si="4"/>
        <v>1</v>
      </c>
      <c r="K85" s="26" t="s">
        <v>46</v>
      </c>
      <c r="L85" s="26" t="s">
        <v>7</v>
      </c>
      <c r="M85" s="66"/>
      <c r="N85" s="127"/>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78">
        <f>total_amount_ba($B$2,$D$2,D85,F85,J85,K85,M85)</f>
        <v>0</v>
      </c>
      <c r="BB85" s="78">
        <f>BA85+SUM(N85:AZ85)</f>
        <v>0</v>
      </c>
      <c r="BC85" s="31" t="str">
        <f>SpellNumber(L85,BB85)</f>
        <v>INR Zero Only</v>
      </c>
      <c r="IE85" s="33"/>
      <c r="IF85" s="33"/>
      <c r="IG85" s="33"/>
      <c r="IH85" s="33"/>
      <c r="II85" s="33"/>
    </row>
    <row r="86" spans="1:243" s="32" customFormat="1" ht="15">
      <c r="A86" s="72">
        <v>1.53</v>
      </c>
      <c r="B86" s="107" t="s">
        <v>400</v>
      </c>
      <c r="C86" s="25"/>
      <c r="D86" s="106">
        <v>12</v>
      </c>
      <c r="E86" s="108" t="s">
        <v>152</v>
      </c>
      <c r="F86" s="70" t="s">
        <v>63</v>
      </c>
      <c r="G86" s="34"/>
      <c r="H86" s="24"/>
      <c r="I86" s="22" t="s">
        <v>39</v>
      </c>
      <c r="J86" s="25">
        <f t="shared" si="4"/>
        <v>1</v>
      </c>
      <c r="K86" s="26" t="s">
        <v>46</v>
      </c>
      <c r="L86" s="26" t="s">
        <v>7</v>
      </c>
      <c r="M86" s="66"/>
      <c r="N86" s="127"/>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78">
        <f>total_amount_ba($B$2,$D$2,D86,F86,J86,K86,M86)</f>
        <v>0</v>
      </c>
      <c r="BB86" s="78">
        <f>BA86+SUM(N86:AZ86)</f>
        <v>0</v>
      </c>
      <c r="BC86" s="31" t="str">
        <f>SpellNumber(L86,BB86)</f>
        <v>INR Zero Only</v>
      </c>
      <c r="IE86" s="33"/>
      <c r="IF86" s="33"/>
      <c r="IG86" s="33"/>
      <c r="IH86" s="33"/>
      <c r="II86" s="33"/>
    </row>
    <row r="87" spans="1:243" s="32" customFormat="1" ht="15">
      <c r="A87" s="72">
        <v>1.54</v>
      </c>
      <c r="B87" s="107" t="s">
        <v>401</v>
      </c>
      <c r="C87" s="25"/>
      <c r="D87" s="106">
        <v>12</v>
      </c>
      <c r="E87" s="108" t="s">
        <v>152</v>
      </c>
      <c r="F87" s="70" t="s">
        <v>63</v>
      </c>
      <c r="G87" s="34"/>
      <c r="H87" s="24"/>
      <c r="I87" s="22" t="s">
        <v>39</v>
      </c>
      <c r="J87" s="25">
        <f t="shared" si="4"/>
        <v>1</v>
      </c>
      <c r="K87" s="26" t="s">
        <v>46</v>
      </c>
      <c r="L87" s="26" t="s">
        <v>7</v>
      </c>
      <c r="M87" s="66"/>
      <c r="N87" s="127"/>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78">
        <f>total_amount_ba($B$2,$D$2,D87,F87,J87,K87,M87)</f>
        <v>0</v>
      </c>
      <c r="BB87" s="78">
        <f>BA87+SUM(N87:AZ87)</f>
        <v>0</v>
      </c>
      <c r="BC87" s="31" t="str">
        <f>SpellNumber(L87,BB87)</f>
        <v>INR Zero Only</v>
      </c>
      <c r="IE87" s="33"/>
      <c r="IF87" s="33"/>
      <c r="IG87" s="33"/>
      <c r="IH87" s="33"/>
      <c r="II87" s="33"/>
    </row>
    <row r="88" spans="1:243" s="32" customFormat="1" ht="89.25">
      <c r="A88" s="72"/>
      <c r="B88" s="107" t="s">
        <v>402</v>
      </c>
      <c r="C88" s="25"/>
      <c r="D88" s="106"/>
      <c r="E88" s="108"/>
      <c r="F88" s="70" t="s">
        <v>63</v>
      </c>
      <c r="G88" s="34"/>
      <c r="H88" s="24"/>
      <c r="I88" s="22" t="s">
        <v>39</v>
      </c>
      <c r="J88" s="25">
        <f t="shared" si="4"/>
        <v>1</v>
      </c>
      <c r="K88" s="26" t="s">
        <v>46</v>
      </c>
      <c r="L88" s="26" t="s">
        <v>7</v>
      </c>
      <c r="M88" s="47"/>
      <c r="N88" s="127"/>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78"/>
      <c r="BB88" s="78"/>
      <c r="BC88" s="31"/>
      <c r="IE88" s="33"/>
      <c r="IF88" s="33"/>
      <c r="IG88" s="33"/>
      <c r="IH88" s="33"/>
      <c r="II88" s="33"/>
    </row>
    <row r="89" spans="1:243" s="32" customFormat="1" ht="15">
      <c r="A89" s="72">
        <v>1.55</v>
      </c>
      <c r="B89" s="107" t="s">
        <v>403</v>
      </c>
      <c r="C89" s="25"/>
      <c r="D89" s="106">
        <v>3</v>
      </c>
      <c r="E89" s="108" t="s">
        <v>64</v>
      </c>
      <c r="F89" s="70" t="s">
        <v>63</v>
      </c>
      <c r="G89" s="34"/>
      <c r="H89" s="24"/>
      <c r="I89" s="22" t="s">
        <v>39</v>
      </c>
      <c r="J89" s="25">
        <f t="shared" si="4"/>
        <v>1</v>
      </c>
      <c r="K89" s="26" t="s">
        <v>46</v>
      </c>
      <c r="L89" s="26" t="s">
        <v>7</v>
      </c>
      <c r="M89" s="66"/>
      <c r="N89" s="127"/>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78">
        <f>total_amount_ba($B$2,$D$2,D89,F89,J89,K89,M89)</f>
        <v>0</v>
      </c>
      <c r="BB89" s="78">
        <f>BA89+SUM(N89:AZ89)</f>
        <v>0</v>
      </c>
      <c r="BC89" s="31" t="str">
        <f>SpellNumber(L89,BB89)</f>
        <v>INR Zero Only</v>
      </c>
      <c r="IE89" s="33"/>
      <c r="IF89" s="33"/>
      <c r="IG89" s="33"/>
      <c r="IH89" s="33"/>
      <c r="II89" s="33"/>
    </row>
    <row r="90" spans="1:243" s="32" customFormat="1" ht="15">
      <c r="A90" s="72"/>
      <c r="B90" s="107" t="s">
        <v>404</v>
      </c>
      <c r="C90" s="25"/>
      <c r="D90" s="106"/>
      <c r="E90" s="108"/>
      <c r="F90" s="70" t="s">
        <v>63</v>
      </c>
      <c r="G90" s="34"/>
      <c r="H90" s="24"/>
      <c r="I90" s="22" t="s">
        <v>39</v>
      </c>
      <c r="J90" s="25">
        <f t="shared" si="4"/>
        <v>1</v>
      </c>
      <c r="K90" s="26" t="s">
        <v>46</v>
      </c>
      <c r="L90" s="26" t="s">
        <v>7</v>
      </c>
      <c r="M90" s="47"/>
      <c r="N90" s="127"/>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78"/>
      <c r="BB90" s="78"/>
      <c r="BC90" s="31"/>
      <c r="IE90" s="33"/>
      <c r="IF90" s="33"/>
      <c r="IG90" s="33"/>
      <c r="IH90" s="33"/>
      <c r="II90" s="33"/>
    </row>
    <row r="91" spans="1:243" s="32" customFormat="1" ht="38.25">
      <c r="A91" s="72"/>
      <c r="B91" s="107" t="s">
        <v>405</v>
      </c>
      <c r="C91" s="25"/>
      <c r="D91" s="106"/>
      <c r="E91" s="108"/>
      <c r="F91" s="70" t="s">
        <v>63</v>
      </c>
      <c r="G91" s="34"/>
      <c r="H91" s="24"/>
      <c r="I91" s="22" t="s">
        <v>39</v>
      </c>
      <c r="J91" s="25">
        <f t="shared" si="4"/>
        <v>1</v>
      </c>
      <c r="K91" s="26" t="s">
        <v>46</v>
      </c>
      <c r="L91" s="26" t="s">
        <v>7</v>
      </c>
      <c r="M91" s="47"/>
      <c r="N91" s="127"/>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78"/>
      <c r="BB91" s="78"/>
      <c r="BC91" s="31"/>
      <c r="IE91" s="33"/>
      <c r="IF91" s="33"/>
      <c r="IG91" s="33"/>
      <c r="IH91" s="33"/>
      <c r="II91" s="33"/>
    </row>
    <row r="92" spans="1:243" s="32" customFormat="1" ht="15">
      <c r="A92" s="72">
        <v>1.56</v>
      </c>
      <c r="B92" s="107" t="s">
        <v>406</v>
      </c>
      <c r="C92" s="25"/>
      <c r="D92" s="106">
        <v>2</v>
      </c>
      <c r="E92" s="108" t="s">
        <v>347</v>
      </c>
      <c r="F92" s="70" t="s">
        <v>63</v>
      </c>
      <c r="G92" s="34"/>
      <c r="H92" s="24"/>
      <c r="I92" s="22" t="s">
        <v>39</v>
      </c>
      <c r="J92" s="25">
        <f t="shared" si="4"/>
        <v>1</v>
      </c>
      <c r="K92" s="26" t="s">
        <v>46</v>
      </c>
      <c r="L92" s="26" t="s">
        <v>7</v>
      </c>
      <c r="M92" s="66"/>
      <c r="N92" s="127"/>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78">
        <f>total_amount_ba($B$2,$D$2,D92,F92,J92,K92,M92)</f>
        <v>0</v>
      </c>
      <c r="BB92" s="78">
        <f>BA92+SUM(N92:AZ92)</f>
        <v>0</v>
      </c>
      <c r="BC92" s="31" t="str">
        <f>SpellNumber(L92,BB92)</f>
        <v>INR Zero Only</v>
      </c>
      <c r="IE92" s="33"/>
      <c r="IF92" s="33"/>
      <c r="IG92" s="33"/>
      <c r="IH92" s="33"/>
      <c r="II92" s="33"/>
    </row>
    <row r="93" spans="1:243" s="32" customFormat="1" ht="38.25">
      <c r="A93" s="72">
        <v>1.57</v>
      </c>
      <c r="B93" s="107" t="s">
        <v>407</v>
      </c>
      <c r="C93" s="25"/>
      <c r="D93" s="106">
        <v>2</v>
      </c>
      <c r="E93" s="108" t="s">
        <v>64</v>
      </c>
      <c r="F93" s="70" t="s">
        <v>63</v>
      </c>
      <c r="G93" s="34"/>
      <c r="H93" s="24"/>
      <c r="I93" s="22" t="s">
        <v>39</v>
      </c>
      <c r="J93" s="25">
        <f t="shared" si="4"/>
        <v>1</v>
      </c>
      <c r="K93" s="26" t="s">
        <v>46</v>
      </c>
      <c r="L93" s="26" t="s">
        <v>7</v>
      </c>
      <c r="M93" s="66"/>
      <c r="N93" s="127"/>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78">
        <f>total_amount_ba($B$2,$D$2,D93,F93,J93,K93,M93)</f>
        <v>0</v>
      </c>
      <c r="BB93" s="78">
        <f>BA93+SUM(N93:AZ93)</f>
        <v>0</v>
      </c>
      <c r="BC93" s="31" t="str">
        <f>SpellNumber(L93,BB93)</f>
        <v>INR Zero Only</v>
      </c>
      <c r="IE93" s="33"/>
      <c r="IF93" s="33"/>
      <c r="IG93" s="33"/>
      <c r="IH93" s="33"/>
      <c r="II93" s="33"/>
    </row>
    <row r="94" spans="1:243" s="32" customFormat="1" ht="25.5">
      <c r="A94" s="72"/>
      <c r="B94" s="107" t="s">
        <v>408</v>
      </c>
      <c r="C94" s="25"/>
      <c r="D94" s="106"/>
      <c r="E94" s="108"/>
      <c r="F94" s="70" t="s">
        <v>63</v>
      </c>
      <c r="G94" s="34"/>
      <c r="H94" s="24"/>
      <c r="I94" s="22" t="s">
        <v>39</v>
      </c>
      <c r="J94" s="25">
        <f t="shared" si="4"/>
        <v>1</v>
      </c>
      <c r="K94" s="26" t="s">
        <v>46</v>
      </c>
      <c r="L94" s="26" t="s">
        <v>7</v>
      </c>
      <c r="M94" s="47"/>
      <c r="N94" s="127"/>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78"/>
      <c r="BB94" s="78"/>
      <c r="BC94" s="31"/>
      <c r="IE94" s="33"/>
      <c r="IF94" s="33"/>
      <c r="IG94" s="33"/>
      <c r="IH94" s="33"/>
      <c r="II94" s="33"/>
    </row>
    <row r="95" spans="1:243" s="32" customFormat="1" ht="15">
      <c r="A95" s="72">
        <v>1.58</v>
      </c>
      <c r="B95" s="107" t="s">
        <v>409</v>
      </c>
      <c r="C95" s="25"/>
      <c r="D95" s="106">
        <f>D93*2</f>
        <v>4</v>
      </c>
      <c r="E95" s="108" t="s">
        <v>347</v>
      </c>
      <c r="F95" s="70" t="s">
        <v>63</v>
      </c>
      <c r="G95" s="34"/>
      <c r="H95" s="24"/>
      <c r="I95" s="22" t="s">
        <v>39</v>
      </c>
      <c r="J95" s="25">
        <f t="shared" si="4"/>
        <v>1</v>
      </c>
      <c r="K95" s="26" t="s">
        <v>46</v>
      </c>
      <c r="L95" s="26" t="s">
        <v>7</v>
      </c>
      <c r="M95" s="66"/>
      <c r="N95" s="127"/>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78">
        <f>total_amount_ba($B$2,$D$2,D95,F95,J95,K95,M95)</f>
        <v>0</v>
      </c>
      <c r="BB95" s="78">
        <f>BA95+SUM(N95:AZ95)</f>
        <v>0</v>
      </c>
      <c r="BC95" s="31" t="str">
        <f>SpellNumber(L95,BB95)</f>
        <v>INR Zero Only</v>
      </c>
      <c r="IE95" s="33"/>
      <c r="IF95" s="33"/>
      <c r="IG95" s="33"/>
      <c r="IH95" s="33"/>
      <c r="II95" s="33"/>
    </row>
    <row r="96" spans="1:243" s="32" customFormat="1" ht="38.25">
      <c r="A96" s="72"/>
      <c r="B96" s="107" t="s">
        <v>410</v>
      </c>
      <c r="C96" s="25"/>
      <c r="D96" s="106"/>
      <c r="E96" s="108"/>
      <c r="F96" s="70" t="s">
        <v>63</v>
      </c>
      <c r="G96" s="34"/>
      <c r="H96" s="24"/>
      <c r="I96" s="22" t="s">
        <v>39</v>
      </c>
      <c r="J96" s="25">
        <f t="shared" si="4"/>
        <v>1</v>
      </c>
      <c r="K96" s="26" t="s">
        <v>46</v>
      </c>
      <c r="L96" s="26" t="s">
        <v>7</v>
      </c>
      <c r="M96" s="47"/>
      <c r="N96" s="127"/>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78"/>
      <c r="BB96" s="78"/>
      <c r="BC96" s="31"/>
      <c r="IE96" s="33"/>
      <c r="IF96" s="33"/>
      <c r="IG96" s="33"/>
      <c r="IH96" s="33"/>
      <c r="II96" s="33"/>
    </row>
    <row r="97" spans="1:243" s="32" customFormat="1" ht="15">
      <c r="A97" s="72">
        <v>1.59</v>
      </c>
      <c r="B97" s="107" t="s">
        <v>411</v>
      </c>
      <c r="C97" s="25"/>
      <c r="D97" s="106">
        <v>2</v>
      </c>
      <c r="E97" s="108" t="s">
        <v>210</v>
      </c>
      <c r="F97" s="70" t="s">
        <v>63</v>
      </c>
      <c r="G97" s="34"/>
      <c r="H97" s="24"/>
      <c r="I97" s="22" t="s">
        <v>39</v>
      </c>
      <c r="J97" s="25">
        <f t="shared" si="4"/>
        <v>1</v>
      </c>
      <c r="K97" s="26" t="s">
        <v>46</v>
      </c>
      <c r="L97" s="26" t="s">
        <v>7</v>
      </c>
      <c r="M97" s="66"/>
      <c r="N97" s="127"/>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78">
        <f>total_amount_ba($B$2,$D$2,D97,F97,J97,K97,M97)</f>
        <v>0</v>
      </c>
      <c r="BB97" s="78">
        <f>BA97+SUM(N97:AZ97)</f>
        <v>0</v>
      </c>
      <c r="BC97" s="31" t="str">
        <f>SpellNumber(L97,BB97)</f>
        <v>INR Zero Only</v>
      </c>
      <c r="IE97" s="33"/>
      <c r="IF97" s="33"/>
      <c r="IG97" s="33"/>
      <c r="IH97" s="33"/>
      <c r="II97" s="33"/>
    </row>
    <row r="98" spans="1:243" s="32" customFormat="1" ht="76.5">
      <c r="A98" s="72">
        <v>1.6</v>
      </c>
      <c r="B98" s="107" t="s">
        <v>412</v>
      </c>
      <c r="C98" s="25"/>
      <c r="D98" s="106">
        <v>2</v>
      </c>
      <c r="E98" s="108" t="s">
        <v>392</v>
      </c>
      <c r="F98" s="70" t="s">
        <v>63</v>
      </c>
      <c r="G98" s="34"/>
      <c r="H98" s="24"/>
      <c r="I98" s="22" t="s">
        <v>39</v>
      </c>
      <c r="J98" s="25">
        <f t="shared" si="4"/>
        <v>1</v>
      </c>
      <c r="K98" s="26" t="s">
        <v>46</v>
      </c>
      <c r="L98" s="26" t="s">
        <v>7</v>
      </c>
      <c r="M98" s="66"/>
      <c r="N98" s="127"/>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78">
        <f>total_amount_ba($B$2,$D$2,D98,F98,J98,K98,M98)</f>
        <v>0</v>
      </c>
      <c r="BB98" s="78">
        <f>BA98+SUM(N98:AZ98)</f>
        <v>0</v>
      </c>
      <c r="BC98" s="31" t="str">
        <f>SpellNumber(L98,BB98)</f>
        <v>INR Zero Only</v>
      </c>
      <c r="IE98" s="33"/>
      <c r="IF98" s="33"/>
      <c r="IG98" s="33"/>
      <c r="IH98" s="33"/>
      <c r="II98" s="33"/>
    </row>
    <row r="99" spans="1:243" s="32" customFormat="1" ht="38.25">
      <c r="A99" s="72">
        <v>1.61</v>
      </c>
      <c r="B99" s="107" t="s">
        <v>413</v>
      </c>
      <c r="C99" s="25"/>
      <c r="D99" s="106">
        <v>8</v>
      </c>
      <c r="E99" s="108" t="s">
        <v>392</v>
      </c>
      <c r="F99" s="70" t="s">
        <v>63</v>
      </c>
      <c r="G99" s="34"/>
      <c r="H99" s="24"/>
      <c r="I99" s="22" t="s">
        <v>39</v>
      </c>
      <c r="J99" s="25">
        <f t="shared" si="4"/>
        <v>1</v>
      </c>
      <c r="K99" s="26" t="s">
        <v>46</v>
      </c>
      <c r="L99" s="26" t="s">
        <v>7</v>
      </c>
      <c r="M99" s="66"/>
      <c r="N99" s="127"/>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78">
        <f>total_amount_ba($B$2,$D$2,D99,F99,J99,K99,M99)</f>
        <v>0</v>
      </c>
      <c r="BB99" s="78">
        <f>BA99+SUM(N99:AZ99)</f>
        <v>0</v>
      </c>
      <c r="BC99" s="31" t="str">
        <f>SpellNumber(L99,BB99)</f>
        <v>INR Zero Only</v>
      </c>
      <c r="IE99" s="33"/>
      <c r="IF99" s="33"/>
      <c r="IG99" s="33"/>
      <c r="IH99" s="33"/>
      <c r="II99" s="33"/>
    </row>
    <row r="100" spans="1:243" s="32" customFormat="1" ht="15">
      <c r="A100" s="72"/>
      <c r="B100" s="137" t="s">
        <v>414</v>
      </c>
      <c r="C100" s="25"/>
      <c r="D100" s="106"/>
      <c r="E100" s="108"/>
      <c r="F100" s="70" t="s">
        <v>63</v>
      </c>
      <c r="G100" s="34"/>
      <c r="H100" s="24"/>
      <c r="I100" s="22" t="s">
        <v>39</v>
      </c>
      <c r="J100" s="25">
        <f t="shared" si="4"/>
        <v>1</v>
      </c>
      <c r="K100" s="26" t="s">
        <v>46</v>
      </c>
      <c r="L100" s="26" t="s">
        <v>7</v>
      </c>
      <c r="M100" s="47"/>
      <c r="N100" s="127"/>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78"/>
      <c r="BB100" s="78"/>
      <c r="BC100" s="31"/>
      <c r="IE100" s="33"/>
      <c r="IF100" s="33"/>
      <c r="IG100" s="33"/>
      <c r="IH100" s="33"/>
      <c r="II100" s="33"/>
    </row>
    <row r="101" spans="1:243" s="32" customFormat="1" ht="38.25">
      <c r="A101" s="72"/>
      <c r="B101" s="107" t="s">
        <v>415</v>
      </c>
      <c r="C101" s="25"/>
      <c r="D101" s="106"/>
      <c r="E101" s="108"/>
      <c r="F101" s="70" t="s">
        <v>63</v>
      </c>
      <c r="G101" s="34"/>
      <c r="H101" s="24"/>
      <c r="I101" s="22" t="s">
        <v>39</v>
      </c>
      <c r="J101" s="25">
        <f t="shared" si="4"/>
        <v>1</v>
      </c>
      <c r="K101" s="26" t="s">
        <v>46</v>
      </c>
      <c r="L101" s="26" t="s">
        <v>7</v>
      </c>
      <c r="M101" s="47"/>
      <c r="N101" s="127"/>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78"/>
      <c r="BB101" s="78"/>
      <c r="BC101" s="31"/>
      <c r="IE101" s="33"/>
      <c r="IF101" s="33"/>
      <c r="IG101" s="33"/>
      <c r="IH101" s="33"/>
      <c r="II101" s="33"/>
    </row>
    <row r="102" spans="1:243" s="32" customFormat="1" ht="15">
      <c r="A102" s="72">
        <v>1.62</v>
      </c>
      <c r="B102" s="107" t="s">
        <v>406</v>
      </c>
      <c r="C102" s="25"/>
      <c r="D102" s="106">
        <v>5</v>
      </c>
      <c r="E102" s="108" t="s">
        <v>347</v>
      </c>
      <c r="F102" s="70" t="s">
        <v>63</v>
      </c>
      <c r="G102" s="34"/>
      <c r="H102" s="24"/>
      <c r="I102" s="22" t="s">
        <v>39</v>
      </c>
      <c r="J102" s="25">
        <f t="shared" si="4"/>
        <v>1</v>
      </c>
      <c r="K102" s="26" t="s">
        <v>46</v>
      </c>
      <c r="L102" s="26" t="s">
        <v>7</v>
      </c>
      <c r="M102" s="66"/>
      <c r="N102" s="127"/>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78">
        <f>total_amount_ba($B$2,$D$2,D102,F102,J102,K102,M102)</f>
        <v>0</v>
      </c>
      <c r="BB102" s="78">
        <f>BA102+SUM(N102:AZ102)</f>
        <v>0</v>
      </c>
      <c r="BC102" s="31" t="str">
        <f>SpellNumber(L102,BB102)</f>
        <v>INR Zero Only</v>
      </c>
      <c r="IE102" s="33"/>
      <c r="IF102" s="33"/>
      <c r="IG102" s="33"/>
      <c r="IH102" s="33"/>
      <c r="II102" s="33"/>
    </row>
    <row r="103" spans="1:243" s="32" customFormat="1" ht="38.25">
      <c r="A103" s="72">
        <v>1.63</v>
      </c>
      <c r="B103" s="107" t="s">
        <v>416</v>
      </c>
      <c r="C103" s="25"/>
      <c r="D103" s="106">
        <f>D102</f>
        <v>5</v>
      </c>
      <c r="E103" s="108" t="s">
        <v>64</v>
      </c>
      <c r="F103" s="70" t="s">
        <v>63</v>
      </c>
      <c r="G103" s="34"/>
      <c r="H103" s="24"/>
      <c r="I103" s="22" t="s">
        <v>39</v>
      </c>
      <c r="J103" s="25">
        <f t="shared" si="4"/>
        <v>1</v>
      </c>
      <c r="K103" s="26" t="s">
        <v>46</v>
      </c>
      <c r="L103" s="26" t="s">
        <v>7</v>
      </c>
      <c r="M103" s="66"/>
      <c r="N103" s="127"/>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78">
        <f>total_amount_ba($B$2,$D$2,D103,F103,J103,K103,M103)</f>
        <v>0</v>
      </c>
      <c r="BB103" s="78">
        <f>BA103+SUM(N103:AZ103)</f>
        <v>0</v>
      </c>
      <c r="BC103" s="31" t="str">
        <f>SpellNumber(L103,BB103)</f>
        <v>INR Zero Only</v>
      </c>
      <c r="IE103" s="33"/>
      <c r="IF103" s="33"/>
      <c r="IG103" s="33"/>
      <c r="IH103" s="33"/>
      <c r="II103" s="33"/>
    </row>
    <row r="104" spans="1:243" s="32" customFormat="1" ht="25.5">
      <c r="A104" s="72"/>
      <c r="B104" s="107" t="s">
        <v>408</v>
      </c>
      <c r="C104" s="25"/>
      <c r="D104" s="106"/>
      <c r="E104" s="108"/>
      <c r="F104" s="70" t="s">
        <v>63</v>
      </c>
      <c r="G104" s="34"/>
      <c r="H104" s="24"/>
      <c r="I104" s="22" t="s">
        <v>39</v>
      </c>
      <c r="J104" s="25">
        <f t="shared" si="4"/>
        <v>1</v>
      </c>
      <c r="K104" s="26" t="s">
        <v>46</v>
      </c>
      <c r="L104" s="26" t="s">
        <v>7</v>
      </c>
      <c r="M104" s="47"/>
      <c r="N104" s="127"/>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78"/>
      <c r="BB104" s="78"/>
      <c r="BC104" s="31"/>
      <c r="IE104" s="33"/>
      <c r="IF104" s="33"/>
      <c r="IG104" s="33"/>
      <c r="IH104" s="33"/>
      <c r="II104" s="33"/>
    </row>
    <row r="105" spans="1:243" s="32" customFormat="1" ht="15">
      <c r="A105" s="72">
        <v>1.64</v>
      </c>
      <c r="B105" s="107" t="s">
        <v>409</v>
      </c>
      <c r="C105" s="25"/>
      <c r="D105" s="106">
        <f>D103*2</f>
        <v>10</v>
      </c>
      <c r="E105" s="108" t="s">
        <v>347</v>
      </c>
      <c r="F105" s="70" t="s">
        <v>63</v>
      </c>
      <c r="G105" s="34"/>
      <c r="H105" s="24"/>
      <c r="I105" s="22" t="s">
        <v>39</v>
      </c>
      <c r="J105" s="25">
        <f t="shared" si="4"/>
        <v>1</v>
      </c>
      <c r="K105" s="26" t="s">
        <v>46</v>
      </c>
      <c r="L105" s="26" t="s">
        <v>7</v>
      </c>
      <c r="M105" s="66"/>
      <c r="N105" s="127"/>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78">
        <f>total_amount_ba($B$2,$D$2,D105,F105,J105,K105,M105)</f>
        <v>0</v>
      </c>
      <c r="BB105" s="78">
        <f>BA105+SUM(N105:AZ105)</f>
        <v>0</v>
      </c>
      <c r="BC105" s="31" t="str">
        <f>SpellNumber(L105,BB105)</f>
        <v>INR Zero Only</v>
      </c>
      <c r="IE105" s="33"/>
      <c r="IF105" s="33"/>
      <c r="IG105" s="33"/>
      <c r="IH105" s="33"/>
      <c r="II105" s="33"/>
    </row>
    <row r="106" spans="1:243" s="32" customFormat="1" ht="38.25">
      <c r="A106" s="72"/>
      <c r="B106" s="107" t="s">
        <v>410</v>
      </c>
      <c r="C106" s="25"/>
      <c r="D106" s="106"/>
      <c r="E106" s="108"/>
      <c r="F106" s="70" t="s">
        <v>63</v>
      </c>
      <c r="G106" s="34"/>
      <c r="H106" s="24"/>
      <c r="I106" s="22" t="s">
        <v>39</v>
      </c>
      <c r="J106" s="25">
        <f t="shared" si="4"/>
        <v>1</v>
      </c>
      <c r="K106" s="26" t="s">
        <v>46</v>
      </c>
      <c r="L106" s="26" t="s">
        <v>7</v>
      </c>
      <c r="M106" s="47"/>
      <c r="N106" s="127"/>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78"/>
      <c r="BB106" s="78"/>
      <c r="BC106" s="31"/>
      <c r="IE106" s="33"/>
      <c r="IF106" s="33"/>
      <c r="IG106" s="33"/>
      <c r="IH106" s="33"/>
      <c r="II106" s="33"/>
    </row>
    <row r="107" spans="1:243" s="32" customFormat="1" ht="15">
      <c r="A107" s="72">
        <v>1.65</v>
      </c>
      <c r="B107" s="107" t="s">
        <v>411</v>
      </c>
      <c r="C107" s="25"/>
      <c r="D107" s="106">
        <v>5</v>
      </c>
      <c r="E107" s="108" t="s">
        <v>210</v>
      </c>
      <c r="F107" s="70" t="s">
        <v>63</v>
      </c>
      <c r="G107" s="34"/>
      <c r="H107" s="24"/>
      <c r="I107" s="22" t="s">
        <v>39</v>
      </c>
      <c r="J107" s="25">
        <f t="shared" si="4"/>
        <v>1</v>
      </c>
      <c r="K107" s="26" t="s">
        <v>46</v>
      </c>
      <c r="L107" s="26" t="s">
        <v>7</v>
      </c>
      <c r="M107" s="66"/>
      <c r="N107" s="127"/>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78">
        <f>total_amount_ba($B$2,$D$2,D107,F107,J107,K107,M107)</f>
        <v>0</v>
      </c>
      <c r="BB107" s="78">
        <f>BA107+SUM(N107:AZ107)</f>
        <v>0</v>
      </c>
      <c r="BC107" s="31" t="str">
        <f>SpellNumber(L107,BB107)</f>
        <v>INR Zero Only</v>
      </c>
      <c r="IE107" s="33"/>
      <c r="IF107" s="33"/>
      <c r="IG107" s="33"/>
      <c r="IH107" s="33"/>
      <c r="II107" s="33"/>
    </row>
    <row r="108" spans="1:243" s="32" customFormat="1" ht="76.5">
      <c r="A108" s="72">
        <v>1.66</v>
      </c>
      <c r="B108" s="107" t="s">
        <v>412</v>
      </c>
      <c r="C108" s="25"/>
      <c r="D108" s="106">
        <f>D102</f>
        <v>5</v>
      </c>
      <c r="E108" s="108" t="s">
        <v>392</v>
      </c>
      <c r="F108" s="70" t="s">
        <v>63</v>
      </c>
      <c r="G108" s="34"/>
      <c r="H108" s="24"/>
      <c r="I108" s="22" t="s">
        <v>39</v>
      </c>
      <c r="J108" s="25">
        <f t="shared" si="4"/>
        <v>1</v>
      </c>
      <c r="K108" s="26" t="s">
        <v>46</v>
      </c>
      <c r="L108" s="26" t="s">
        <v>7</v>
      </c>
      <c r="M108" s="66"/>
      <c r="N108" s="127"/>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78">
        <f>total_amount_ba($B$2,$D$2,D108,F108,J108,K108,M108)</f>
        <v>0</v>
      </c>
      <c r="BB108" s="78">
        <f>BA108+SUM(N108:AZ108)</f>
        <v>0</v>
      </c>
      <c r="BC108" s="31" t="str">
        <f>SpellNumber(L108,BB108)</f>
        <v>INR Zero Only</v>
      </c>
      <c r="IE108" s="33"/>
      <c r="IF108" s="33"/>
      <c r="IG108" s="33"/>
      <c r="IH108" s="33"/>
      <c r="II108" s="33"/>
    </row>
    <row r="109" spans="1:243" s="32" customFormat="1" ht="25.5">
      <c r="A109" s="72">
        <v>1.67</v>
      </c>
      <c r="B109" s="107" t="s">
        <v>417</v>
      </c>
      <c r="C109" s="25"/>
      <c r="D109" s="106">
        <v>5</v>
      </c>
      <c r="E109" s="108"/>
      <c r="F109" s="70" t="s">
        <v>63</v>
      </c>
      <c r="G109" s="34"/>
      <c r="H109" s="24"/>
      <c r="I109" s="22" t="s">
        <v>39</v>
      </c>
      <c r="J109" s="25">
        <f t="shared" si="4"/>
        <v>1</v>
      </c>
      <c r="K109" s="26" t="s">
        <v>46</v>
      </c>
      <c r="L109" s="26" t="s">
        <v>7</v>
      </c>
      <c r="M109" s="66"/>
      <c r="N109" s="127"/>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78">
        <f>total_amount_ba($B$2,$D$2,D109,F109,J109,K109,M109)</f>
        <v>0</v>
      </c>
      <c r="BB109" s="78">
        <f>BA109+SUM(N109:AZ109)</f>
        <v>0</v>
      </c>
      <c r="BC109" s="31" t="str">
        <f>SpellNumber(L109,BB109)</f>
        <v>INR Zero Only</v>
      </c>
      <c r="IE109" s="33"/>
      <c r="IF109" s="33"/>
      <c r="IG109" s="33"/>
      <c r="IH109" s="33"/>
      <c r="II109" s="33"/>
    </row>
    <row r="110" spans="1:243" s="32" customFormat="1" ht="38.25">
      <c r="A110" s="72">
        <v>1.68</v>
      </c>
      <c r="B110" s="107" t="s">
        <v>413</v>
      </c>
      <c r="C110" s="25"/>
      <c r="D110" s="106">
        <v>20</v>
      </c>
      <c r="E110" s="108"/>
      <c r="F110" s="70" t="s">
        <v>63</v>
      </c>
      <c r="G110" s="34"/>
      <c r="H110" s="24"/>
      <c r="I110" s="22" t="s">
        <v>39</v>
      </c>
      <c r="J110" s="25">
        <f t="shared" si="4"/>
        <v>1</v>
      </c>
      <c r="K110" s="26" t="s">
        <v>46</v>
      </c>
      <c r="L110" s="26" t="s">
        <v>7</v>
      </c>
      <c r="M110" s="66"/>
      <c r="N110" s="127"/>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78">
        <f>total_amount_ba($B$2,$D$2,D110,F110,J110,K110,M110)</f>
        <v>0</v>
      </c>
      <c r="BB110" s="78">
        <f>BA110+SUM(N110:AZ110)</f>
        <v>0</v>
      </c>
      <c r="BC110" s="31" t="str">
        <f>SpellNumber(L110,BB110)</f>
        <v>INR Zero Only</v>
      </c>
      <c r="IE110" s="33"/>
      <c r="IF110" s="33"/>
      <c r="IG110" s="33"/>
      <c r="IH110" s="33"/>
      <c r="II110" s="33"/>
    </row>
    <row r="111" spans="1:243" s="32" customFormat="1" ht="63.75">
      <c r="A111" s="72"/>
      <c r="B111" s="107" t="s">
        <v>418</v>
      </c>
      <c r="C111" s="25"/>
      <c r="D111" s="106"/>
      <c r="E111" s="108"/>
      <c r="F111" s="70" t="s">
        <v>63</v>
      </c>
      <c r="G111" s="34"/>
      <c r="H111" s="24"/>
      <c r="I111" s="22" t="s">
        <v>39</v>
      </c>
      <c r="J111" s="25">
        <f t="shared" si="4"/>
        <v>1</v>
      </c>
      <c r="K111" s="26" t="s">
        <v>46</v>
      </c>
      <c r="L111" s="26" t="s">
        <v>7</v>
      </c>
      <c r="M111" s="47"/>
      <c r="N111" s="127"/>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78"/>
      <c r="BB111" s="78"/>
      <c r="BC111" s="31"/>
      <c r="IE111" s="33"/>
      <c r="IF111" s="33"/>
      <c r="IG111" s="33"/>
      <c r="IH111" s="33"/>
      <c r="II111" s="33"/>
    </row>
    <row r="112" spans="1:243" s="32" customFormat="1" ht="15">
      <c r="A112" s="72">
        <v>1.69</v>
      </c>
      <c r="B112" s="107" t="s">
        <v>419</v>
      </c>
      <c r="C112" s="25"/>
      <c r="D112" s="106">
        <v>5</v>
      </c>
      <c r="E112" s="108" t="s">
        <v>347</v>
      </c>
      <c r="F112" s="70" t="s">
        <v>63</v>
      </c>
      <c r="G112" s="34"/>
      <c r="H112" s="24"/>
      <c r="I112" s="22" t="s">
        <v>39</v>
      </c>
      <c r="J112" s="25">
        <f t="shared" si="4"/>
        <v>1</v>
      </c>
      <c r="K112" s="26" t="s">
        <v>46</v>
      </c>
      <c r="L112" s="26" t="s">
        <v>7</v>
      </c>
      <c r="M112" s="66"/>
      <c r="N112" s="127"/>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78">
        <f>total_amount_ba($B$2,$D$2,D112,F112,J112,K112,M112)</f>
        <v>0</v>
      </c>
      <c r="BB112" s="78">
        <f>BA112+SUM(N112:AZ112)</f>
        <v>0</v>
      </c>
      <c r="BC112" s="31" t="str">
        <f>SpellNumber(L112,BB112)</f>
        <v>INR Zero Only</v>
      </c>
      <c r="IE112" s="33"/>
      <c r="IF112" s="33"/>
      <c r="IG112" s="33"/>
      <c r="IH112" s="33"/>
      <c r="II112" s="33"/>
    </row>
    <row r="113" spans="1:243" s="32" customFormat="1" ht="15">
      <c r="A113" s="72"/>
      <c r="B113" s="137" t="s">
        <v>420</v>
      </c>
      <c r="C113" s="25"/>
      <c r="D113" s="106"/>
      <c r="E113" s="108"/>
      <c r="F113" s="70" t="s">
        <v>63</v>
      </c>
      <c r="G113" s="34"/>
      <c r="H113" s="24"/>
      <c r="I113" s="22" t="s">
        <v>39</v>
      </c>
      <c r="J113" s="25">
        <f t="shared" si="4"/>
        <v>1</v>
      </c>
      <c r="K113" s="26" t="s">
        <v>46</v>
      </c>
      <c r="L113" s="26" t="s">
        <v>7</v>
      </c>
      <c r="M113" s="47"/>
      <c r="N113" s="127"/>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78"/>
      <c r="BB113" s="78"/>
      <c r="BC113" s="31"/>
      <c r="IE113" s="33"/>
      <c r="IF113" s="33"/>
      <c r="IG113" s="33"/>
      <c r="IH113" s="33"/>
      <c r="II113" s="33"/>
    </row>
    <row r="114" spans="1:243" s="32" customFormat="1" ht="51">
      <c r="A114" s="72"/>
      <c r="B114" s="107" t="s">
        <v>357</v>
      </c>
      <c r="C114" s="25"/>
      <c r="D114" s="106"/>
      <c r="E114" s="108"/>
      <c r="F114" s="70" t="s">
        <v>63</v>
      </c>
      <c r="G114" s="34"/>
      <c r="H114" s="24"/>
      <c r="I114" s="22" t="s">
        <v>39</v>
      </c>
      <c r="J114" s="25">
        <f t="shared" si="4"/>
        <v>1</v>
      </c>
      <c r="K114" s="26" t="s">
        <v>46</v>
      </c>
      <c r="L114" s="26" t="s">
        <v>7</v>
      </c>
      <c r="M114" s="47"/>
      <c r="N114" s="127"/>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78"/>
      <c r="BB114" s="78"/>
      <c r="BC114" s="31"/>
      <c r="IE114" s="33"/>
      <c r="IF114" s="33"/>
      <c r="IG114" s="33"/>
      <c r="IH114" s="33"/>
      <c r="II114" s="33"/>
    </row>
    <row r="115" spans="1:243" s="32" customFormat="1" ht="15">
      <c r="A115" s="72">
        <v>1.7</v>
      </c>
      <c r="B115" s="107" t="s">
        <v>359</v>
      </c>
      <c r="C115" s="25"/>
      <c r="D115" s="106">
        <v>25</v>
      </c>
      <c r="E115" s="108" t="s">
        <v>393</v>
      </c>
      <c r="F115" s="70" t="s">
        <v>63</v>
      </c>
      <c r="G115" s="34"/>
      <c r="H115" s="24"/>
      <c r="I115" s="22" t="s">
        <v>39</v>
      </c>
      <c r="J115" s="25">
        <f t="shared" si="4"/>
        <v>1</v>
      </c>
      <c r="K115" s="26" t="s">
        <v>46</v>
      </c>
      <c r="L115" s="26" t="s">
        <v>7</v>
      </c>
      <c r="M115" s="66"/>
      <c r="N115" s="127"/>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78">
        <f>total_amount_ba($B$2,$D$2,D115,F115,J115,K115,M115)</f>
        <v>0</v>
      </c>
      <c r="BB115" s="78">
        <f>BA115+SUM(N115:AZ115)</f>
        <v>0</v>
      </c>
      <c r="BC115" s="31" t="str">
        <f>SpellNumber(L115,BB115)</f>
        <v>INR Zero Only</v>
      </c>
      <c r="IE115" s="33"/>
      <c r="IF115" s="33"/>
      <c r="IG115" s="33"/>
      <c r="IH115" s="33"/>
      <c r="II115" s="33"/>
    </row>
    <row r="116" spans="1:243" s="32" customFormat="1" ht="15">
      <c r="A116" s="72">
        <v>1.71</v>
      </c>
      <c r="B116" s="107" t="s">
        <v>366</v>
      </c>
      <c r="C116" s="25"/>
      <c r="D116" s="106" t="s">
        <v>296</v>
      </c>
      <c r="E116" s="108" t="s">
        <v>393</v>
      </c>
      <c r="F116" s="70" t="s">
        <v>63</v>
      </c>
      <c r="G116" s="34"/>
      <c r="H116" s="24"/>
      <c r="I116" s="22" t="s">
        <v>39</v>
      </c>
      <c r="J116" s="25">
        <f aca="true" t="shared" si="5" ref="J116:J155">IF(I116="Less(-)",-1,1)</f>
        <v>1</v>
      </c>
      <c r="K116" s="26" t="s">
        <v>46</v>
      </c>
      <c r="L116" s="26" t="s">
        <v>7</v>
      </c>
      <c r="M116" s="66"/>
      <c r="N116" s="127"/>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78">
        <v>0</v>
      </c>
      <c r="BB116" s="78">
        <f aca="true" t="shared" si="6" ref="BB116:BB154">BA116+SUM(N116:AZ116)</f>
        <v>0</v>
      </c>
      <c r="BC116" s="31" t="str">
        <f aca="true" t="shared" si="7" ref="BC116:BC154">SpellNumber(L116,BB116)</f>
        <v>INR Zero Only</v>
      </c>
      <c r="IE116" s="33"/>
      <c r="IF116" s="33"/>
      <c r="IG116" s="33"/>
      <c r="IH116" s="33"/>
      <c r="II116" s="33"/>
    </row>
    <row r="117" spans="1:243" s="32" customFormat="1" ht="15">
      <c r="A117" s="72">
        <v>1.72</v>
      </c>
      <c r="B117" s="107" t="s">
        <v>333</v>
      </c>
      <c r="C117" s="25"/>
      <c r="D117" s="106" t="s">
        <v>296</v>
      </c>
      <c r="E117" s="108" t="s">
        <v>393</v>
      </c>
      <c r="F117" s="70" t="s">
        <v>63</v>
      </c>
      <c r="G117" s="34"/>
      <c r="H117" s="24"/>
      <c r="I117" s="22" t="s">
        <v>39</v>
      </c>
      <c r="J117" s="25">
        <f t="shared" si="5"/>
        <v>1</v>
      </c>
      <c r="K117" s="26" t="s">
        <v>46</v>
      </c>
      <c r="L117" s="26" t="s">
        <v>7</v>
      </c>
      <c r="M117" s="66"/>
      <c r="N117" s="127"/>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78">
        <v>0</v>
      </c>
      <c r="BB117" s="78">
        <f t="shared" si="6"/>
        <v>0</v>
      </c>
      <c r="BC117" s="31" t="str">
        <f t="shared" si="7"/>
        <v>INR Zero Only</v>
      </c>
      <c r="IE117" s="33"/>
      <c r="IF117" s="33"/>
      <c r="IG117" s="33"/>
      <c r="IH117" s="33"/>
      <c r="II117" s="33"/>
    </row>
    <row r="118" spans="1:243" s="32" customFormat="1" ht="51">
      <c r="A118" s="72"/>
      <c r="B118" s="107" t="s">
        <v>421</v>
      </c>
      <c r="C118" s="25"/>
      <c r="D118" s="106"/>
      <c r="E118" s="108"/>
      <c r="F118" s="70" t="s">
        <v>63</v>
      </c>
      <c r="G118" s="34"/>
      <c r="H118" s="24"/>
      <c r="I118" s="22" t="s">
        <v>39</v>
      </c>
      <c r="J118" s="25">
        <f t="shared" si="5"/>
        <v>1</v>
      </c>
      <c r="K118" s="26" t="s">
        <v>46</v>
      </c>
      <c r="L118" s="26" t="s">
        <v>7</v>
      </c>
      <c r="M118" s="47"/>
      <c r="N118" s="127"/>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78"/>
      <c r="BB118" s="78"/>
      <c r="BC118" s="31"/>
      <c r="IE118" s="33"/>
      <c r="IF118" s="33"/>
      <c r="IG118" s="33"/>
      <c r="IH118" s="33"/>
      <c r="II118" s="33"/>
    </row>
    <row r="119" spans="1:243" s="32" customFormat="1" ht="15">
      <c r="A119" s="72">
        <v>1.73</v>
      </c>
      <c r="B119" s="107" t="s">
        <v>359</v>
      </c>
      <c r="C119" s="25"/>
      <c r="D119" s="106">
        <v>35</v>
      </c>
      <c r="E119" s="108" t="s">
        <v>393</v>
      </c>
      <c r="F119" s="70" t="s">
        <v>63</v>
      </c>
      <c r="G119" s="34"/>
      <c r="H119" s="24"/>
      <c r="I119" s="22" t="s">
        <v>39</v>
      </c>
      <c r="J119" s="25">
        <f t="shared" si="5"/>
        <v>1</v>
      </c>
      <c r="K119" s="26" t="s">
        <v>46</v>
      </c>
      <c r="L119" s="26" t="s">
        <v>7</v>
      </c>
      <c r="M119" s="66"/>
      <c r="N119" s="127"/>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78">
        <f aca="true" t="shared" si="8" ref="BA119:BA154">total_amount_ba($B$2,$D$2,D119,F119,J119,K119,M119)</f>
        <v>0</v>
      </c>
      <c r="BB119" s="78">
        <f t="shared" si="6"/>
        <v>0</v>
      </c>
      <c r="BC119" s="31" t="str">
        <f t="shared" si="7"/>
        <v>INR Zero Only</v>
      </c>
      <c r="IE119" s="33"/>
      <c r="IF119" s="33"/>
      <c r="IG119" s="33"/>
      <c r="IH119" s="33"/>
      <c r="II119" s="33"/>
    </row>
    <row r="120" spans="1:243" s="32" customFormat="1" ht="15">
      <c r="A120" s="72">
        <v>1.74</v>
      </c>
      <c r="B120" s="107" t="s">
        <v>366</v>
      </c>
      <c r="C120" s="25"/>
      <c r="D120" s="106" t="s">
        <v>296</v>
      </c>
      <c r="E120" s="108" t="s">
        <v>393</v>
      </c>
      <c r="F120" s="70" t="s">
        <v>63</v>
      </c>
      <c r="G120" s="34"/>
      <c r="H120" s="24"/>
      <c r="I120" s="22" t="s">
        <v>39</v>
      </c>
      <c r="J120" s="25">
        <f t="shared" si="5"/>
        <v>1</v>
      </c>
      <c r="K120" s="26" t="s">
        <v>46</v>
      </c>
      <c r="L120" s="26" t="s">
        <v>7</v>
      </c>
      <c r="M120" s="66"/>
      <c r="N120" s="127"/>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78">
        <v>0</v>
      </c>
      <c r="BB120" s="78">
        <f t="shared" si="6"/>
        <v>0</v>
      </c>
      <c r="BC120" s="31" t="str">
        <f t="shared" si="7"/>
        <v>INR Zero Only</v>
      </c>
      <c r="IE120" s="33"/>
      <c r="IF120" s="33"/>
      <c r="IG120" s="33"/>
      <c r="IH120" s="33"/>
      <c r="II120" s="33"/>
    </row>
    <row r="121" spans="1:243" s="32" customFormat="1" ht="15">
      <c r="A121" s="72">
        <v>1.75</v>
      </c>
      <c r="B121" s="107" t="s">
        <v>333</v>
      </c>
      <c r="C121" s="25"/>
      <c r="D121" s="106" t="s">
        <v>296</v>
      </c>
      <c r="E121" s="108" t="s">
        <v>393</v>
      </c>
      <c r="F121" s="70" t="s">
        <v>63</v>
      </c>
      <c r="G121" s="34"/>
      <c r="H121" s="24"/>
      <c r="I121" s="22" t="s">
        <v>39</v>
      </c>
      <c r="J121" s="25">
        <f t="shared" si="5"/>
        <v>1</v>
      </c>
      <c r="K121" s="26" t="s">
        <v>46</v>
      </c>
      <c r="L121" s="26" t="s">
        <v>7</v>
      </c>
      <c r="M121" s="66"/>
      <c r="N121" s="127"/>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78">
        <v>0</v>
      </c>
      <c r="BB121" s="78">
        <f t="shared" si="6"/>
        <v>0</v>
      </c>
      <c r="BC121" s="31" t="str">
        <f t="shared" si="7"/>
        <v>INR Zero Only</v>
      </c>
      <c r="IE121" s="33"/>
      <c r="IF121" s="33"/>
      <c r="IG121" s="33"/>
      <c r="IH121" s="33"/>
      <c r="II121" s="33"/>
    </row>
    <row r="122" spans="1:243" s="32" customFormat="1" ht="38.25">
      <c r="A122" s="72"/>
      <c r="B122" s="107" t="s">
        <v>396</v>
      </c>
      <c r="C122" s="25"/>
      <c r="D122" s="106"/>
      <c r="E122" s="108"/>
      <c r="F122" s="70" t="s">
        <v>63</v>
      </c>
      <c r="G122" s="34"/>
      <c r="H122" s="24"/>
      <c r="I122" s="22" t="s">
        <v>39</v>
      </c>
      <c r="J122" s="25">
        <f t="shared" si="5"/>
        <v>1</v>
      </c>
      <c r="K122" s="26" t="s">
        <v>46</v>
      </c>
      <c r="L122" s="26" t="s">
        <v>7</v>
      </c>
      <c r="M122" s="47"/>
      <c r="N122" s="127"/>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78"/>
      <c r="BB122" s="78"/>
      <c r="BC122" s="31"/>
      <c r="IE122" s="33"/>
      <c r="IF122" s="33"/>
      <c r="IG122" s="33"/>
      <c r="IH122" s="33"/>
      <c r="II122" s="33"/>
    </row>
    <row r="123" spans="1:243" s="32" customFormat="1" ht="15">
      <c r="A123" s="72">
        <v>1.76</v>
      </c>
      <c r="B123" s="107" t="s">
        <v>365</v>
      </c>
      <c r="C123" s="25"/>
      <c r="D123" s="106">
        <v>1</v>
      </c>
      <c r="E123" s="108" t="s">
        <v>347</v>
      </c>
      <c r="F123" s="70" t="s">
        <v>63</v>
      </c>
      <c r="G123" s="34"/>
      <c r="H123" s="24"/>
      <c r="I123" s="22" t="s">
        <v>39</v>
      </c>
      <c r="J123" s="25">
        <f t="shared" si="5"/>
        <v>1</v>
      </c>
      <c r="K123" s="26" t="s">
        <v>46</v>
      </c>
      <c r="L123" s="26" t="s">
        <v>7</v>
      </c>
      <c r="M123" s="66"/>
      <c r="N123" s="127"/>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78">
        <f t="shared" si="8"/>
        <v>0</v>
      </c>
      <c r="BB123" s="78">
        <f t="shared" si="6"/>
        <v>0</v>
      </c>
      <c r="BC123" s="31" t="str">
        <f t="shared" si="7"/>
        <v>INR Zero Only</v>
      </c>
      <c r="IE123" s="33"/>
      <c r="IF123" s="33"/>
      <c r="IG123" s="33"/>
      <c r="IH123" s="33"/>
      <c r="II123" s="33"/>
    </row>
    <row r="124" spans="1:243" s="32" customFormat="1" ht="15">
      <c r="A124" s="72">
        <v>1.77</v>
      </c>
      <c r="B124" s="107" t="s">
        <v>366</v>
      </c>
      <c r="C124" s="25"/>
      <c r="D124" s="106" t="s">
        <v>296</v>
      </c>
      <c r="E124" s="108" t="s">
        <v>392</v>
      </c>
      <c r="F124" s="70" t="s">
        <v>63</v>
      </c>
      <c r="G124" s="34"/>
      <c r="H124" s="24"/>
      <c r="I124" s="22" t="s">
        <v>39</v>
      </c>
      <c r="J124" s="25">
        <f t="shared" si="5"/>
        <v>1</v>
      </c>
      <c r="K124" s="26" t="s">
        <v>46</v>
      </c>
      <c r="L124" s="26" t="s">
        <v>7</v>
      </c>
      <c r="M124" s="66"/>
      <c r="N124" s="127"/>
      <c r="O124" s="60"/>
      <c r="P124" s="105"/>
      <c r="Q124" s="60"/>
      <c r="R124" s="60"/>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78">
        <v>0</v>
      </c>
      <c r="BB124" s="78">
        <f t="shared" si="6"/>
        <v>0</v>
      </c>
      <c r="BC124" s="31" t="str">
        <f t="shared" si="7"/>
        <v>INR Zero Only</v>
      </c>
      <c r="IE124" s="33"/>
      <c r="IF124" s="33"/>
      <c r="IG124" s="33"/>
      <c r="IH124" s="33"/>
      <c r="II124" s="33"/>
    </row>
    <row r="125" spans="1:243" s="32" customFormat="1" ht="15">
      <c r="A125" s="72">
        <v>1.78</v>
      </c>
      <c r="B125" s="107" t="s">
        <v>333</v>
      </c>
      <c r="C125" s="25"/>
      <c r="D125" s="106" t="s">
        <v>296</v>
      </c>
      <c r="E125" s="108" t="s">
        <v>392</v>
      </c>
      <c r="F125" s="70" t="s">
        <v>63</v>
      </c>
      <c r="G125" s="34"/>
      <c r="H125" s="24"/>
      <c r="I125" s="22" t="s">
        <v>39</v>
      </c>
      <c r="J125" s="25">
        <f t="shared" si="5"/>
        <v>1</v>
      </c>
      <c r="K125" s="26" t="s">
        <v>46</v>
      </c>
      <c r="L125" s="26" t="s">
        <v>7</v>
      </c>
      <c r="M125" s="66"/>
      <c r="N125" s="127"/>
      <c r="O125" s="60"/>
      <c r="P125" s="105"/>
      <c r="Q125" s="60"/>
      <c r="R125" s="60"/>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78">
        <v>0</v>
      </c>
      <c r="BB125" s="78">
        <f t="shared" si="6"/>
        <v>0</v>
      </c>
      <c r="BC125" s="31" t="str">
        <f t="shared" si="7"/>
        <v>INR Zero Only</v>
      </c>
      <c r="IE125" s="33"/>
      <c r="IF125" s="33"/>
      <c r="IG125" s="33"/>
      <c r="IH125" s="33"/>
      <c r="II125" s="33"/>
    </row>
    <row r="126" spans="1:243" s="32" customFormat="1" ht="51">
      <c r="A126" s="72"/>
      <c r="B126" s="107" t="s">
        <v>398</v>
      </c>
      <c r="C126" s="25"/>
      <c r="D126" s="106"/>
      <c r="E126" s="108"/>
      <c r="F126" s="70" t="s">
        <v>63</v>
      </c>
      <c r="G126" s="34"/>
      <c r="H126" s="24"/>
      <c r="I126" s="22" t="s">
        <v>39</v>
      </c>
      <c r="J126" s="25">
        <f t="shared" si="5"/>
        <v>1</v>
      </c>
      <c r="K126" s="26" t="s">
        <v>46</v>
      </c>
      <c r="L126" s="26" t="s">
        <v>7</v>
      </c>
      <c r="M126" s="47"/>
      <c r="N126" s="127"/>
      <c r="O126" s="60"/>
      <c r="P126" s="105"/>
      <c r="Q126" s="60"/>
      <c r="R126" s="60"/>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78"/>
      <c r="BB126" s="78"/>
      <c r="BC126" s="31"/>
      <c r="IE126" s="33"/>
      <c r="IF126" s="33"/>
      <c r="IG126" s="33"/>
      <c r="IH126" s="33"/>
      <c r="II126" s="33"/>
    </row>
    <row r="127" spans="1:243" s="32" customFormat="1" ht="15">
      <c r="A127" s="72">
        <v>1.79</v>
      </c>
      <c r="B127" s="107" t="s">
        <v>399</v>
      </c>
      <c r="C127" s="25"/>
      <c r="D127" s="106">
        <v>3</v>
      </c>
      <c r="E127" s="108" t="s">
        <v>152</v>
      </c>
      <c r="F127" s="70" t="s">
        <v>63</v>
      </c>
      <c r="G127" s="34"/>
      <c r="H127" s="24"/>
      <c r="I127" s="22" t="s">
        <v>39</v>
      </c>
      <c r="J127" s="25">
        <f t="shared" si="5"/>
        <v>1</v>
      </c>
      <c r="K127" s="26" t="s">
        <v>46</v>
      </c>
      <c r="L127" s="26" t="s">
        <v>7</v>
      </c>
      <c r="M127" s="66"/>
      <c r="N127" s="127"/>
      <c r="O127" s="60"/>
      <c r="P127" s="105"/>
      <c r="Q127" s="60"/>
      <c r="R127" s="60"/>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78">
        <f t="shared" si="8"/>
        <v>0</v>
      </c>
      <c r="BB127" s="78">
        <f t="shared" si="6"/>
        <v>0</v>
      </c>
      <c r="BC127" s="31" t="str">
        <f t="shared" si="7"/>
        <v>INR Zero Only</v>
      </c>
      <c r="IE127" s="33"/>
      <c r="IF127" s="33"/>
      <c r="IG127" s="33"/>
      <c r="IH127" s="33"/>
      <c r="II127" s="33"/>
    </row>
    <row r="128" spans="1:243" s="32" customFormat="1" ht="15">
      <c r="A128" s="72">
        <v>1.8</v>
      </c>
      <c r="B128" s="107" t="s">
        <v>400</v>
      </c>
      <c r="C128" s="25"/>
      <c r="D128" s="106">
        <v>2</v>
      </c>
      <c r="E128" s="108" t="s">
        <v>152</v>
      </c>
      <c r="F128" s="70" t="s">
        <v>63</v>
      </c>
      <c r="G128" s="34"/>
      <c r="H128" s="24"/>
      <c r="I128" s="22" t="s">
        <v>39</v>
      </c>
      <c r="J128" s="25">
        <f t="shared" si="5"/>
        <v>1</v>
      </c>
      <c r="K128" s="26" t="s">
        <v>46</v>
      </c>
      <c r="L128" s="26" t="s">
        <v>7</v>
      </c>
      <c r="M128" s="66"/>
      <c r="N128" s="127"/>
      <c r="O128" s="60"/>
      <c r="P128" s="105"/>
      <c r="Q128" s="60"/>
      <c r="R128" s="60"/>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78">
        <f t="shared" si="8"/>
        <v>0</v>
      </c>
      <c r="BB128" s="78">
        <f t="shared" si="6"/>
        <v>0</v>
      </c>
      <c r="BC128" s="31" t="str">
        <f t="shared" si="7"/>
        <v>INR Zero Only</v>
      </c>
      <c r="IE128" s="33"/>
      <c r="IF128" s="33"/>
      <c r="IG128" s="33"/>
      <c r="IH128" s="33"/>
      <c r="II128" s="33"/>
    </row>
    <row r="129" spans="1:243" s="32" customFormat="1" ht="15">
      <c r="A129" s="72">
        <v>1.81</v>
      </c>
      <c r="B129" s="107" t="s">
        <v>401</v>
      </c>
      <c r="C129" s="25"/>
      <c r="D129" s="106">
        <v>2</v>
      </c>
      <c r="E129" s="108" t="s">
        <v>152</v>
      </c>
      <c r="F129" s="70" t="s">
        <v>63</v>
      </c>
      <c r="G129" s="34"/>
      <c r="H129" s="24"/>
      <c r="I129" s="22" t="s">
        <v>39</v>
      </c>
      <c r="J129" s="25">
        <f t="shared" si="5"/>
        <v>1</v>
      </c>
      <c r="K129" s="26" t="s">
        <v>46</v>
      </c>
      <c r="L129" s="26" t="s">
        <v>7</v>
      </c>
      <c r="M129" s="66"/>
      <c r="N129" s="127"/>
      <c r="O129" s="60"/>
      <c r="P129" s="105"/>
      <c r="Q129" s="60"/>
      <c r="R129" s="60"/>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78">
        <f t="shared" si="8"/>
        <v>0</v>
      </c>
      <c r="BB129" s="78">
        <f t="shared" si="6"/>
        <v>0</v>
      </c>
      <c r="BC129" s="31" t="str">
        <f t="shared" si="7"/>
        <v>INR Zero Only</v>
      </c>
      <c r="IE129" s="33"/>
      <c r="IF129" s="33"/>
      <c r="IG129" s="33"/>
      <c r="IH129" s="33"/>
      <c r="II129" s="33"/>
    </row>
    <row r="130" spans="1:243" s="32" customFormat="1" ht="15">
      <c r="A130" s="72"/>
      <c r="B130" s="107"/>
      <c r="C130" s="25"/>
      <c r="D130" s="106"/>
      <c r="E130" s="108"/>
      <c r="F130" s="70" t="s">
        <v>63</v>
      </c>
      <c r="G130" s="34"/>
      <c r="H130" s="24"/>
      <c r="I130" s="22" t="s">
        <v>39</v>
      </c>
      <c r="J130" s="25">
        <f t="shared" si="5"/>
        <v>1</v>
      </c>
      <c r="K130" s="26" t="s">
        <v>46</v>
      </c>
      <c r="L130" s="26" t="s">
        <v>7</v>
      </c>
      <c r="M130" s="47"/>
      <c r="N130" s="127"/>
      <c r="O130" s="60"/>
      <c r="P130" s="105"/>
      <c r="Q130" s="60"/>
      <c r="R130" s="60"/>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78"/>
      <c r="BB130" s="78"/>
      <c r="BC130" s="31"/>
      <c r="IE130" s="33"/>
      <c r="IF130" s="33"/>
      <c r="IG130" s="33"/>
      <c r="IH130" s="33"/>
      <c r="II130" s="33"/>
    </row>
    <row r="131" spans="1:243" s="32" customFormat="1" ht="89.25">
      <c r="A131" s="72"/>
      <c r="B131" s="107" t="s">
        <v>402</v>
      </c>
      <c r="C131" s="25"/>
      <c r="D131" s="106"/>
      <c r="E131" s="108"/>
      <c r="F131" s="70" t="s">
        <v>63</v>
      </c>
      <c r="G131" s="34"/>
      <c r="H131" s="24"/>
      <c r="I131" s="22" t="s">
        <v>39</v>
      </c>
      <c r="J131" s="25">
        <f t="shared" si="5"/>
        <v>1</v>
      </c>
      <c r="K131" s="26" t="s">
        <v>46</v>
      </c>
      <c r="L131" s="26" t="s">
        <v>7</v>
      </c>
      <c r="M131" s="47"/>
      <c r="N131" s="127"/>
      <c r="O131" s="60"/>
      <c r="P131" s="105"/>
      <c r="Q131" s="60"/>
      <c r="R131" s="60"/>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78"/>
      <c r="BB131" s="78"/>
      <c r="BC131" s="31"/>
      <c r="IE131" s="33"/>
      <c r="IF131" s="33"/>
      <c r="IG131" s="33"/>
      <c r="IH131" s="33"/>
      <c r="II131" s="33"/>
    </row>
    <row r="132" spans="1:243" s="32" customFormat="1" ht="15">
      <c r="A132" s="72">
        <v>1.82</v>
      </c>
      <c r="B132" s="107" t="s">
        <v>403</v>
      </c>
      <c r="C132" s="25"/>
      <c r="D132" s="106">
        <v>1</v>
      </c>
      <c r="E132" s="108" t="s">
        <v>64</v>
      </c>
      <c r="F132" s="70" t="s">
        <v>63</v>
      </c>
      <c r="G132" s="34"/>
      <c r="H132" s="24"/>
      <c r="I132" s="22" t="s">
        <v>39</v>
      </c>
      <c r="J132" s="25">
        <f t="shared" si="5"/>
        <v>1</v>
      </c>
      <c r="K132" s="26" t="s">
        <v>46</v>
      </c>
      <c r="L132" s="26" t="s">
        <v>7</v>
      </c>
      <c r="M132" s="66"/>
      <c r="N132" s="127"/>
      <c r="O132" s="60"/>
      <c r="P132" s="105"/>
      <c r="Q132" s="60"/>
      <c r="R132" s="60"/>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78">
        <f t="shared" si="8"/>
        <v>0</v>
      </c>
      <c r="BB132" s="78">
        <f t="shared" si="6"/>
        <v>0</v>
      </c>
      <c r="BC132" s="31" t="str">
        <f t="shared" si="7"/>
        <v>INR Zero Only</v>
      </c>
      <c r="IE132" s="33"/>
      <c r="IF132" s="33"/>
      <c r="IG132" s="33"/>
      <c r="IH132" s="33"/>
      <c r="II132" s="33"/>
    </row>
    <row r="133" spans="1:243" s="32" customFormat="1" ht="63.75">
      <c r="A133" s="72"/>
      <c r="B133" s="107" t="s">
        <v>431</v>
      </c>
      <c r="C133" s="25"/>
      <c r="D133" s="106"/>
      <c r="E133" s="108"/>
      <c r="F133" s="70" t="s">
        <v>63</v>
      </c>
      <c r="G133" s="34"/>
      <c r="H133" s="24"/>
      <c r="I133" s="22" t="s">
        <v>39</v>
      </c>
      <c r="J133" s="25">
        <f t="shared" si="5"/>
        <v>1</v>
      </c>
      <c r="K133" s="26" t="s">
        <v>46</v>
      </c>
      <c r="L133" s="26" t="s">
        <v>7</v>
      </c>
      <c r="M133" s="47"/>
      <c r="N133" s="127"/>
      <c r="O133" s="60"/>
      <c r="P133" s="105"/>
      <c r="Q133" s="60"/>
      <c r="R133" s="60"/>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78"/>
      <c r="BB133" s="78"/>
      <c r="BC133" s="31"/>
      <c r="IE133" s="33"/>
      <c r="IF133" s="33"/>
      <c r="IG133" s="33"/>
      <c r="IH133" s="33"/>
      <c r="II133" s="33"/>
    </row>
    <row r="134" spans="1:243" s="32" customFormat="1" ht="15">
      <c r="A134" s="72">
        <v>1.83</v>
      </c>
      <c r="B134" s="107" t="s">
        <v>365</v>
      </c>
      <c r="C134" s="25"/>
      <c r="D134" s="106">
        <v>1</v>
      </c>
      <c r="E134" s="108" t="s">
        <v>392</v>
      </c>
      <c r="F134" s="70" t="s">
        <v>63</v>
      </c>
      <c r="G134" s="34"/>
      <c r="H134" s="24"/>
      <c r="I134" s="22" t="s">
        <v>39</v>
      </c>
      <c r="J134" s="25">
        <f t="shared" si="5"/>
        <v>1</v>
      </c>
      <c r="K134" s="26" t="s">
        <v>46</v>
      </c>
      <c r="L134" s="26" t="s">
        <v>7</v>
      </c>
      <c r="M134" s="66"/>
      <c r="N134" s="127"/>
      <c r="O134" s="60"/>
      <c r="P134" s="105"/>
      <c r="Q134" s="60"/>
      <c r="R134" s="60"/>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78">
        <f t="shared" si="8"/>
        <v>0</v>
      </c>
      <c r="BB134" s="78">
        <f t="shared" si="6"/>
        <v>0</v>
      </c>
      <c r="BC134" s="31" t="str">
        <f t="shared" si="7"/>
        <v>INR Zero Only</v>
      </c>
      <c r="IE134" s="33"/>
      <c r="IF134" s="33"/>
      <c r="IG134" s="33"/>
      <c r="IH134" s="33"/>
      <c r="II134" s="33"/>
    </row>
    <row r="135" spans="1:243" s="32" customFormat="1" ht="51">
      <c r="A135" s="72"/>
      <c r="B135" s="107" t="s">
        <v>357</v>
      </c>
      <c r="C135" s="25"/>
      <c r="D135" s="106"/>
      <c r="E135" s="108"/>
      <c r="F135" s="70" t="s">
        <v>63</v>
      </c>
      <c r="G135" s="34"/>
      <c r="H135" s="24"/>
      <c r="I135" s="22" t="s">
        <v>39</v>
      </c>
      <c r="J135" s="25">
        <f t="shared" si="5"/>
        <v>1</v>
      </c>
      <c r="K135" s="26" t="s">
        <v>46</v>
      </c>
      <c r="L135" s="26" t="s">
        <v>7</v>
      </c>
      <c r="M135" s="47"/>
      <c r="N135" s="127"/>
      <c r="O135" s="60"/>
      <c r="P135" s="105"/>
      <c r="Q135" s="60"/>
      <c r="R135" s="60"/>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78"/>
      <c r="BB135" s="78"/>
      <c r="BC135" s="31"/>
      <c r="IE135" s="33"/>
      <c r="IF135" s="33"/>
      <c r="IG135" s="33"/>
      <c r="IH135" s="33"/>
      <c r="II135" s="33"/>
    </row>
    <row r="136" spans="1:243" s="32" customFormat="1" ht="15">
      <c r="A136" s="72">
        <v>1.84</v>
      </c>
      <c r="B136" s="107" t="s">
        <v>366</v>
      </c>
      <c r="C136" s="25"/>
      <c r="D136" s="106" t="s">
        <v>296</v>
      </c>
      <c r="E136" s="108" t="s">
        <v>393</v>
      </c>
      <c r="F136" s="70" t="s">
        <v>63</v>
      </c>
      <c r="G136" s="34"/>
      <c r="H136" s="24"/>
      <c r="I136" s="22" t="s">
        <v>39</v>
      </c>
      <c r="J136" s="25">
        <f t="shared" si="5"/>
        <v>1</v>
      </c>
      <c r="K136" s="26" t="s">
        <v>46</v>
      </c>
      <c r="L136" s="26" t="s">
        <v>7</v>
      </c>
      <c r="M136" s="66"/>
      <c r="N136" s="127"/>
      <c r="O136" s="60"/>
      <c r="P136" s="105"/>
      <c r="Q136" s="60"/>
      <c r="R136" s="60"/>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78">
        <v>0</v>
      </c>
      <c r="BB136" s="78">
        <f t="shared" si="6"/>
        <v>0</v>
      </c>
      <c r="BC136" s="31" t="str">
        <f t="shared" si="7"/>
        <v>INR Zero Only</v>
      </c>
      <c r="IE136" s="33"/>
      <c r="IF136" s="33"/>
      <c r="IG136" s="33"/>
      <c r="IH136" s="33"/>
      <c r="II136" s="33"/>
    </row>
    <row r="137" spans="1:243" s="32" customFormat="1" ht="15">
      <c r="A137" s="72">
        <v>1.85</v>
      </c>
      <c r="B137" s="107" t="s">
        <v>333</v>
      </c>
      <c r="C137" s="25"/>
      <c r="D137" s="106" t="s">
        <v>296</v>
      </c>
      <c r="E137" s="108" t="s">
        <v>393</v>
      </c>
      <c r="F137" s="70" t="s">
        <v>63</v>
      </c>
      <c r="G137" s="34"/>
      <c r="H137" s="24"/>
      <c r="I137" s="22" t="s">
        <v>39</v>
      </c>
      <c r="J137" s="25">
        <f t="shared" si="5"/>
        <v>1</v>
      </c>
      <c r="K137" s="26" t="s">
        <v>46</v>
      </c>
      <c r="L137" s="26" t="s">
        <v>7</v>
      </c>
      <c r="M137" s="66"/>
      <c r="N137" s="127"/>
      <c r="O137" s="60"/>
      <c r="P137" s="105"/>
      <c r="Q137" s="60"/>
      <c r="R137" s="60"/>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78">
        <v>0</v>
      </c>
      <c r="BB137" s="78">
        <f t="shared" si="6"/>
        <v>0</v>
      </c>
      <c r="BC137" s="31" t="str">
        <f t="shared" si="7"/>
        <v>INR Zero Only</v>
      </c>
      <c r="IE137" s="33"/>
      <c r="IF137" s="33"/>
      <c r="IG137" s="33"/>
      <c r="IH137" s="33"/>
      <c r="II137" s="33"/>
    </row>
    <row r="138" spans="1:243" s="32" customFormat="1" ht="15">
      <c r="A138" s="72">
        <v>1.86</v>
      </c>
      <c r="B138" s="107" t="s">
        <v>367</v>
      </c>
      <c r="C138" s="25"/>
      <c r="D138" s="106">
        <v>10</v>
      </c>
      <c r="E138" s="108" t="s">
        <v>393</v>
      </c>
      <c r="F138" s="70" t="s">
        <v>63</v>
      </c>
      <c r="G138" s="34"/>
      <c r="H138" s="24"/>
      <c r="I138" s="22" t="s">
        <v>39</v>
      </c>
      <c r="J138" s="25">
        <f t="shared" si="5"/>
        <v>1</v>
      </c>
      <c r="K138" s="26" t="s">
        <v>46</v>
      </c>
      <c r="L138" s="26" t="s">
        <v>7</v>
      </c>
      <c r="M138" s="66"/>
      <c r="N138" s="127"/>
      <c r="O138" s="60"/>
      <c r="P138" s="105"/>
      <c r="Q138" s="60"/>
      <c r="R138" s="60"/>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78">
        <f t="shared" si="8"/>
        <v>0</v>
      </c>
      <c r="BB138" s="78">
        <f t="shared" si="6"/>
        <v>0</v>
      </c>
      <c r="BC138" s="31" t="str">
        <f t="shared" si="7"/>
        <v>INR Zero Only</v>
      </c>
      <c r="IE138" s="33"/>
      <c r="IF138" s="33"/>
      <c r="IG138" s="33"/>
      <c r="IH138" s="33"/>
      <c r="II138" s="33"/>
    </row>
    <row r="139" spans="1:243" s="32" customFormat="1" ht="15">
      <c r="A139" s="72">
        <v>1.87</v>
      </c>
      <c r="B139" s="107" t="s">
        <v>334</v>
      </c>
      <c r="C139" s="25"/>
      <c r="D139" s="106">
        <v>25</v>
      </c>
      <c r="E139" s="108" t="s">
        <v>393</v>
      </c>
      <c r="F139" s="70" t="s">
        <v>63</v>
      </c>
      <c r="G139" s="34"/>
      <c r="H139" s="24"/>
      <c r="I139" s="22" t="s">
        <v>39</v>
      </c>
      <c r="J139" s="25">
        <f t="shared" si="5"/>
        <v>1</v>
      </c>
      <c r="K139" s="26" t="s">
        <v>46</v>
      </c>
      <c r="L139" s="26" t="s">
        <v>7</v>
      </c>
      <c r="M139" s="66"/>
      <c r="N139" s="127"/>
      <c r="O139" s="60"/>
      <c r="P139" s="105"/>
      <c r="Q139" s="60"/>
      <c r="R139" s="60"/>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78">
        <f t="shared" si="8"/>
        <v>0</v>
      </c>
      <c r="BB139" s="78">
        <f t="shared" si="6"/>
        <v>0</v>
      </c>
      <c r="BC139" s="31" t="str">
        <f t="shared" si="7"/>
        <v>INR Zero Only</v>
      </c>
      <c r="IE139" s="33"/>
      <c r="IF139" s="33"/>
      <c r="IG139" s="33"/>
      <c r="IH139" s="33"/>
      <c r="II139" s="33"/>
    </row>
    <row r="140" spans="1:243" s="32" customFormat="1" ht="15">
      <c r="A140" s="72">
        <v>1.88</v>
      </c>
      <c r="B140" s="107" t="s">
        <v>369</v>
      </c>
      <c r="C140" s="25"/>
      <c r="D140" s="106">
        <v>10</v>
      </c>
      <c r="E140" s="108" t="s">
        <v>393</v>
      </c>
      <c r="F140" s="70" t="s">
        <v>63</v>
      </c>
      <c r="G140" s="34"/>
      <c r="H140" s="24"/>
      <c r="I140" s="22" t="s">
        <v>39</v>
      </c>
      <c r="J140" s="25">
        <f t="shared" si="5"/>
        <v>1</v>
      </c>
      <c r="K140" s="26" t="s">
        <v>46</v>
      </c>
      <c r="L140" s="26" t="s">
        <v>7</v>
      </c>
      <c r="M140" s="66"/>
      <c r="N140" s="127"/>
      <c r="O140" s="60"/>
      <c r="P140" s="105"/>
      <c r="Q140" s="60"/>
      <c r="R140" s="60"/>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78">
        <f t="shared" si="8"/>
        <v>0</v>
      </c>
      <c r="BB140" s="78">
        <f t="shared" si="6"/>
        <v>0</v>
      </c>
      <c r="BC140" s="31" t="str">
        <f t="shared" si="7"/>
        <v>INR Zero Only</v>
      </c>
      <c r="IE140" s="33"/>
      <c r="IF140" s="33"/>
      <c r="IG140" s="33"/>
      <c r="IH140" s="33"/>
      <c r="II140" s="33"/>
    </row>
    <row r="141" spans="1:243" s="32" customFormat="1" ht="15">
      <c r="A141" s="72">
        <v>1.89</v>
      </c>
      <c r="B141" s="107" t="s">
        <v>422</v>
      </c>
      <c r="C141" s="25"/>
      <c r="D141" s="106">
        <v>20</v>
      </c>
      <c r="E141" s="108" t="s">
        <v>393</v>
      </c>
      <c r="F141" s="70" t="s">
        <v>63</v>
      </c>
      <c r="G141" s="34"/>
      <c r="H141" s="24"/>
      <c r="I141" s="22" t="s">
        <v>39</v>
      </c>
      <c r="J141" s="25">
        <f t="shared" si="5"/>
        <v>1</v>
      </c>
      <c r="K141" s="26" t="s">
        <v>46</v>
      </c>
      <c r="L141" s="26" t="s">
        <v>7</v>
      </c>
      <c r="M141" s="66"/>
      <c r="N141" s="127"/>
      <c r="O141" s="60"/>
      <c r="P141" s="105"/>
      <c r="Q141" s="60"/>
      <c r="R141" s="60"/>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78">
        <f t="shared" si="8"/>
        <v>0</v>
      </c>
      <c r="BB141" s="78">
        <f t="shared" si="6"/>
        <v>0</v>
      </c>
      <c r="BC141" s="31" t="str">
        <f t="shared" si="7"/>
        <v>INR Zero Only</v>
      </c>
      <c r="IE141" s="33"/>
      <c r="IF141" s="33"/>
      <c r="IG141" s="33"/>
      <c r="IH141" s="33"/>
      <c r="II141" s="33"/>
    </row>
    <row r="142" spans="1:243" s="32" customFormat="1" ht="15">
      <c r="A142" s="72">
        <v>1.9</v>
      </c>
      <c r="B142" s="107" t="s">
        <v>370</v>
      </c>
      <c r="C142" s="25"/>
      <c r="D142" s="106">
        <v>120</v>
      </c>
      <c r="E142" s="108" t="s">
        <v>393</v>
      </c>
      <c r="F142" s="70" t="s">
        <v>63</v>
      </c>
      <c r="G142" s="34"/>
      <c r="H142" s="24"/>
      <c r="I142" s="22" t="s">
        <v>39</v>
      </c>
      <c r="J142" s="25">
        <f t="shared" si="5"/>
        <v>1</v>
      </c>
      <c r="K142" s="26" t="s">
        <v>46</v>
      </c>
      <c r="L142" s="26" t="s">
        <v>7</v>
      </c>
      <c r="M142" s="66"/>
      <c r="N142" s="127"/>
      <c r="O142" s="60"/>
      <c r="P142" s="105"/>
      <c r="Q142" s="60"/>
      <c r="R142" s="60"/>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78">
        <f t="shared" si="8"/>
        <v>0</v>
      </c>
      <c r="BB142" s="78">
        <f t="shared" si="6"/>
        <v>0</v>
      </c>
      <c r="BC142" s="31" t="str">
        <f t="shared" si="7"/>
        <v>INR Zero Only</v>
      </c>
      <c r="IE142" s="33"/>
      <c r="IF142" s="33"/>
      <c r="IG142" s="33"/>
      <c r="IH142" s="33"/>
      <c r="II142" s="33"/>
    </row>
    <row r="143" spans="1:243" s="32" customFormat="1" ht="25.5">
      <c r="A143" s="72"/>
      <c r="B143" s="107" t="s">
        <v>423</v>
      </c>
      <c r="C143" s="25"/>
      <c r="D143" s="106"/>
      <c r="E143" s="108"/>
      <c r="F143" s="70" t="s">
        <v>63</v>
      </c>
      <c r="G143" s="34"/>
      <c r="H143" s="24"/>
      <c r="I143" s="22" t="s">
        <v>39</v>
      </c>
      <c r="J143" s="25">
        <f t="shared" si="5"/>
        <v>1</v>
      </c>
      <c r="K143" s="26" t="s">
        <v>46</v>
      </c>
      <c r="L143" s="26" t="s">
        <v>7</v>
      </c>
      <c r="M143" s="47"/>
      <c r="N143" s="127"/>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78"/>
      <c r="BB143" s="78"/>
      <c r="BC143" s="31"/>
      <c r="IE143" s="33"/>
      <c r="IF143" s="33"/>
      <c r="IG143" s="33"/>
      <c r="IH143" s="33"/>
      <c r="II143" s="33"/>
    </row>
    <row r="144" spans="1:243" s="32" customFormat="1" ht="15">
      <c r="A144" s="72">
        <v>1.91</v>
      </c>
      <c r="B144" s="107" t="s">
        <v>424</v>
      </c>
      <c r="C144" s="25"/>
      <c r="D144" s="106">
        <v>55</v>
      </c>
      <c r="E144" s="108" t="s">
        <v>64</v>
      </c>
      <c r="F144" s="70" t="s">
        <v>63</v>
      </c>
      <c r="G144" s="34"/>
      <c r="H144" s="24"/>
      <c r="I144" s="22" t="s">
        <v>39</v>
      </c>
      <c r="J144" s="25">
        <f t="shared" si="5"/>
        <v>1</v>
      </c>
      <c r="K144" s="26" t="s">
        <v>46</v>
      </c>
      <c r="L144" s="26" t="s">
        <v>7</v>
      </c>
      <c r="M144" s="66"/>
      <c r="N144" s="127"/>
      <c r="O144" s="60"/>
      <c r="P144" s="105"/>
      <c r="Q144" s="60"/>
      <c r="R144" s="60"/>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78">
        <f t="shared" si="8"/>
        <v>0</v>
      </c>
      <c r="BB144" s="78">
        <f t="shared" si="6"/>
        <v>0</v>
      </c>
      <c r="BC144" s="31" t="str">
        <f t="shared" si="7"/>
        <v>INR Zero Only</v>
      </c>
      <c r="IE144" s="33"/>
      <c r="IF144" s="33"/>
      <c r="IG144" s="33"/>
      <c r="IH144" s="33"/>
      <c r="II144" s="33"/>
    </row>
    <row r="145" spans="1:243" s="32" customFormat="1" ht="76.5">
      <c r="A145" s="72"/>
      <c r="B145" s="107" t="s">
        <v>425</v>
      </c>
      <c r="C145" s="25"/>
      <c r="D145" s="106"/>
      <c r="E145" s="108"/>
      <c r="F145" s="70" t="s">
        <v>63</v>
      </c>
      <c r="G145" s="34"/>
      <c r="H145" s="24"/>
      <c r="I145" s="22" t="s">
        <v>39</v>
      </c>
      <c r="J145" s="25">
        <f t="shared" si="5"/>
        <v>1</v>
      </c>
      <c r="K145" s="26" t="s">
        <v>46</v>
      </c>
      <c r="L145" s="26" t="s">
        <v>7</v>
      </c>
      <c r="M145" s="47"/>
      <c r="N145" s="127"/>
      <c r="O145" s="60"/>
      <c r="P145" s="105"/>
      <c r="Q145" s="60"/>
      <c r="R145" s="60"/>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78"/>
      <c r="BB145" s="78"/>
      <c r="BC145" s="31"/>
      <c r="IE145" s="33"/>
      <c r="IF145" s="33"/>
      <c r="IG145" s="33"/>
      <c r="IH145" s="33"/>
      <c r="II145" s="33"/>
    </row>
    <row r="146" spans="1:243" s="32" customFormat="1" ht="15">
      <c r="A146" s="72">
        <v>1.92</v>
      </c>
      <c r="B146" s="107" t="s">
        <v>426</v>
      </c>
      <c r="C146" s="25"/>
      <c r="D146" s="106">
        <v>5</v>
      </c>
      <c r="E146" s="108" t="s">
        <v>38</v>
      </c>
      <c r="F146" s="70" t="s">
        <v>63</v>
      </c>
      <c r="G146" s="34"/>
      <c r="H146" s="24"/>
      <c r="I146" s="22" t="s">
        <v>39</v>
      </c>
      <c r="J146" s="25">
        <f t="shared" si="5"/>
        <v>1</v>
      </c>
      <c r="K146" s="26" t="s">
        <v>46</v>
      </c>
      <c r="L146" s="26" t="s">
        <v>7</v>
      </c>
      <c r="M146" s="66"/>
      <c r="N146" s="127"/>
      <c r="O146" s="60"/>
      <c r="P146" s="105"/>
      <c r="Q146" s="60"/>
      <c r="R146" s="60"/>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78">
        <f t="shared" si="8"/>
        <v>0</v>
      </c>
      <c r="BB146" s="78">
        <f t="shared" si="6"/>
        <v>0</v>
      </c>
      <c r="BC146" s="31" t="str">
        <f t="shared" si="7"/>
        <v>INR Zero Only</v>
      </c>
      <c r="IE146" s="33"/>
      <c r="IF146" s="33"/>
      <c r="IG146" s="33"/>
      <c r="IH146" s="33"/>
      <c r="II146" s="33"/>
    </row>
    <row r="147" spans="1:243" s="32" customFormat="1" ht="140.25">
      <c r="A147" s="72">
        <v>1.93</v>
      </c>
      <c r="B147" s="107" t="s">
        <v>427</v>
      </c>
      <c r="C147" s="25"/>
      <c r="D147" s="106">
        <v>1</v>
      </c>
      <c r="E147" s="108" t="s">
        <v>38</v>
      </c>
      <c r="F147" s="70" t="s">
        <v>63</v>
      </c>
      <c r="G147" s="34"/>
      <c r="H147" s="24"/>
      <c r="I147" s="22" t="s">
        <v>39</v>
      </c>
      <c r="J147" s="25">
        <f t="shared" si="5"/>
        <v>1</v>
      </c>
      <c r="K147" s="26" t="s">
        <v>46</v>
      </c>
      <c r="L147" s="26" t="s">
        <v>7</v>
      </c>
      <c r="M147" s="66"/>
      <c r="N147" s="127"/>
      <c r="O147" s="60"/>
      <c r="P147" s="105"/>
      <c r="Q147" s="60"/>
      <c r="R147" s="60"/>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78">
        <f t="shared" si="8"/>
        <v>0</v>
      </c>
      <c r="BB147" s="78">
        <f t="shared" si="6"/>
        <v>0</v>
      </c>
      <c r="BC147" s="31" t="str">
        <f t="shared" si="7"/>
        <v>INR Zero Only</v>
      </c>
      <c r="IE147" s="33"/>
      <c r="IF147" s="33"/>
      <c r="IG147" s="33"/>
      <c r="IH147" s="33"/>
      <c r="II147" s="33"/>
    </row>
    <row r="148" spans="1:243" s="32" customFormat="1" ht="51">
      <c r="A148" s="72">
        <v>1.94</v>
      </c>
      <c r="B148" s="107" t="s">
        <v>428</v>
      </c>
      <c r="C148" s="25"/>
      <c r="D148" s="106">
        <v>40</v>
      </c>
      <c r="E148" s="108" t="s">
        <v>393</v>
      </c>
      <c r="F148" s="70" t="s">
        <v>63</v>
      </c>
      <c r="G148" s="34"/>
      <c r="H148" s="24"/>
      <c r="I148" s="22" t="s">
        <v>39</v>
      </c>
      <c r="J148" s="25">
        <f t="shared" si="5"/>
        <v>1</v>
      </c>
      <c r="K148" s="26" t="s">
        <v>46</v>
      </c>
      <c r="L148" s="26" t="s">
        <v>7</v>
      </c>
      <c r="M148" s="66"/>
      <c r="N148" s="127"/>
      <c r="O148" s="60"/>
      <c r="P148" s="105"/>
      <c r="Q148" s="60"/>
      <c r="R148" s="60"/>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78">
        <f t="shared" si="8"/>
        <v>0</v>
      </c>
      <c r="BB148" s="78">
        <f t="shared" si="6"/>
        <v>0</v>
      </c>
      <c r="BC148" s="31" t="str">
        <f t="shared" si="7"/>
        <v>INR Zero Only</v>
      </c>
      <c r="IE148" s="33"/>
      <c r="IF148" s="33"/>
      <c r="IG148" s="33"/>
      <c r="IH148" s="33"/>
      <c r="II148" s="33"/>
    </row>
    <row r="149" spans="1:243" s="32" customFormat="1" ht="51">
      <c r="A149" s="72">
        <v>1.95</v>
      </c>
      <c r="B149" s="107" t="s">
        <v>429</v>
      </c>
      <c r="C149" s="25"/>
      <c r="D149" s="106">
        <v>25</v>
      </c>
      <c r="E149" s="108" t="s">
        <v>393</v>
      </c>
      <c r="F149" s="70" t="s">
        <v>63</v>
      </c>
      <c r="G149" s="34"/>
      <c r="H149" s="24"/>
      <c r="I149" s="22" t="s">
        <v>39</v>
      </c>
      <c r="J149" s="25">
        <f t="shared" si="5"/>
        <v>1</v>
      </c>
      <c r="K149" s="26" t="s">
        <v>46</v>
      </c>
      <c r="L149" s="26" t="s">
        <v>7</v>
      </c>
      <c r="M149" s="66"/>
      <c r="N149" s="127"/>
      <c r="O149" s="60"/>
      <c r="P149" s="105"/>
      <c r="Q149" s="60"/>
      <c r="R149" s="60"/>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78">
        <f t="shared" si="8"/>
        <v>0</v>
      </c>
      <c r="BB149" s="78">
        <f t="shared" si="6"/>
        <v>0</v>
      </c>
      <c r="BC149" s="31" t="str">
        <f t="shared" si="7"/>
        <v>INR Zero Only</v>
      </c>
      <c r="IE149" s="33"/>
      <c r="IF149" s="33"/>
      <c r="IG149" s="33"/>
      <c r="IH149" s="33"/>
      <c r="II149" s="33"/>
    </row>
    <row r="150" spans="1:243" s="32" customFormat="1" ht="15">
      <c r="A150" s="72">
        <v>1.96</v>
      </c>
      <c r="B150" s="107" t="s">
        <v>430</v>
      </c>
      <c r="C150" s="25"/>
      <c r="D150" s="106">
        <v>1</v>
      </c>
      <c r="E150" s="108" t="s">
        <v>392</v>
      </c>
      <c r="F150" s="70" t="s">
        <v>63</v>
      </c>
      <c r="G150" s="34"/>
      <c r="H150" s="24"/>
      <c r="I150" s="22" t="s">
        <v>39</v>
      </c>
      <c r="J150" s="25">
        <f t="shared" si="5"/>
        <v>1</v>
      </c>
      <c r="K150" s="26" t="s">
        <v>46</v>
      </c>
      <c r="L150" s="26" t="s">
        <v>7</v>
      </c>
      <c r="M150" s="66"/>
      <c r="N150" s="127"/>
      <c r="O150" s="60"/>
      <c r="P150" s="105"/>
      <c r="Q150" s="60"/>
      <c r="R150" s="60"/>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78">
        <f t="shared" si="8"/>
        <v>0</v>
      </c>
      <c r="BB150" s="78">
        <f t="shared" si="6"/>
        <v>0</v>
      </c>
      <c r="BC150" s="31" t="str">
        <f t="shared" si="7"/>
        <v>INR Zero Only</v>
      </c>
      <c r="IE150" s="33"/>
      <c r="IF150" s="33"/>
      <c r="IG150" s="33"/>
      <c r="IH150" s="33"/>
      <c r="II150" s="33"/>
    </row>
    <row r="151" spans="1:243" s="32" customFormat="1" ht="15">
      <c r="A151" s="72"/>
      <c r="B151" s="137" t="s">
        <v>432</v>
      </c>
      <c r="C151" s="25"/>
      <c r="D151" s="106"/>
      <c r="E151" s="108"/>
      <c r="F151" s="70" t="s">
        <v>63</v>
      </c>
      <c r="G151" s="34"/>
      <c r="H151" s="24"/>
      <c r="I151" s="22" t="s">
        <v>39</v>
      </c>
      <c r="J151" s="25">
        <f t="shared" si="5"/>
        <v>1</v>
      </c>
      <c r="K151" s="26" t="s">
        <v>46</v>
      </c>
      <c r="L151" s="26" t="s">
        <v>7</v>
      </c>
      <c r="M151" s="47"/>
      <c r="N151" s="127"/>
      <c r="O151" s="60"/>
      <c r="P151" s="105"/>
      <c r="Q151" s="60"/>
      <c r="R151" s="60"/>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78"/>
      <c r="BB151" s="78"/>
      <c r="BC151" s="31"/>
      <c r="IE151" s="33"/>
      <c r="IF151" s="33"/>
      <c r="IG151" s="33"/>
      <c r="IH151" s="33"/>
      <c r="II151" s="33"/>
    </row>
    <row r="152" spans="1:243" s="32" customFormat="1" ht="15">
      <c r="A152" s="72"/>
      <c r="B152" s="107" t="s">
        <v>433</v>
      </c>
      <c r="C152" s="25"/>
      <c r="D152" s="106"/>
      <c r="E152" s="108"/>
      <c r="F152" s="70" t="s">
        <v>63</v>
      </c>
      <c r="G152" s="34"/>
      <c r="H152" s="24"/>
      <c r="I152" s="22" t="s">
        <v>39</v>
      </c>
      <c r="J152" s="25">
        <f t="shared" si="5"/>
        <v>1</v>
      </c>
      <c r="K152" s="26" t="s">
        <v>46</v>
      </c>
      <c r="L152" s="26" t="s">
        <v>7</v>
      </c>
      <c r="M152" s="47"/>
      <c r="N152" s="127"/>
      <c r="O152" s="60"/>
      <c r="P152" s="105"/>
      <c r="Q152" s="60"/>
      <c r="R152" s="60"/>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78"/>
      <c r="BB152" s="78"/>
      <c r="BC152" s="31"/>
      <c r="IE152" s="33"/>
      <c r="IF152" s="33"/>
      <c r="IG152" s="33"/>
      <c r="IH152" s="33"/>
      <c r="II152" s="33"/>
    </row>
    <row r="153" spans="1:243" s="32" customFormat="1" ht="15">
      <c r="A153" s="72">
        <v>1.97</v>
      </c>
      <c r="B153" s="107" t="s">
        <v>435</v>
      </c>
      <c r="C153" s="25"/>
      <c r="D153" s="106">
        <v>40</v>
      </c>
      <c r="E153" s="108" t="s">
        <v>392</v>
      </c>
      <c r="F153" s="70" t="s">
        <v>63</v>
      </c>
      <c r="G153" s="34"/>
      <c r="H153" s="24"/>
      <c r="I153" s="22" t="s">
        <v>39</v>
      </c>
      <c r="J153" s="25">
        <f t="shared" si="5"/>
        <v>1</v>
      </c>
      <c r="K153" s="26" t="s">
        <v>46</v>
      </c>
      <c r="L153" s="26" t="s">
        <v>7</v>
      </c>
      <c r="M153" s="66"/>
      <c r="N153" s="127"/>
      <c r="O153" s="60"/>
      <c r="P153" s="105"/>
      <c r="Q153" s="60"/>
      <c r="R153" s="60"/>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78">
        <f t="shared" si="8"/>
        <v>0</v>
      </c>
      <c r="BB153" s="78">
        <f t="shared" si="6"/>
        <v>0</v>
      </c>
      <c r="BC153" s="31" t="str">
        <f t="shared" si="7"/>
        <v>INR Zero Only</v>
      </c>
      <c r="IE153" s="33"/>
      <c r="IF153" s="33"/>
      <c r="IG153" s="33"/>
      <c r="IH153" s="33"/>
      <c r="II153" s="33"/>
    </row>
    <row r="154" spans="1:243" s="32" customFormat="1" ht="15">
      <c r="A154" s="72">
        <v>1.98</v>
      </c>
      <c r="B154" s="107" t="s">
        <v>434</v>
      </c>
      <c r="C154" s="25"/>
      <c r="D154" s="106">
        <v>5</v>
      </c>
      <c r="E154" s="108" t="s">
        <v>392</v>
      </c>
      <c r="F154" s="70" t="s">
        <v>63</v>
      </c>
      <c r="G154" s="34"/>
      <c r="H154" s="24"/>
      <c r="I154" s="22" t="s">
        <v>39</v>
      </c>
      <c r="J154" s="25">
        <f t="shared" si="5"/>
        <v>1</v>
      </c>
      <c r="K154" s="26" t="s">
        <v>46</v>
      </c>
      <c r="L154" s="26" t="s">
        <v>7</v>
      </c>
      <c r="M154" s="66"/>
      <c r="N154" s="127"/>
      <c r="O154" s="60"/>
      <c r="P154" s="105"/>
      <c r="Q154" s="60"/>
      <c r="R154" s="60"/>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78">
        <f t="shared" si="8"/>
        <v>0</v>
      </c>
      <c r="BB154" s="78">
        <f t="shared" si="6"/>
        <v>0</v>
      </c>
      <c r="BC154" s="31" t="str">
        <f t="shared" si="7"/>
        <v>INR Zero Only</v>
      </c>
      <c r="IE154" s="33"/>
      <c r="IF154" s="33"/>
      <c r="IG154" s="33"/>
      <c r="IH154" s="33"/>
      <c r="II154" s="33"/>
    </row>
    <row r="155" spans="1:243" s="32" customFormat="1" ht="15">
      <c r="A155" s="72"/>
      <c r="B155" s="137" t="s">
        <v>436</v>
      </c>
      <c r="C155" s="25"/>
      <c r="D155" s="106"/>
      <c r="E155" s="108"/>
      <c r="F155" s="70" t="s">
        <v>63</v>
      </c>
      <c r="G155" s="34"/>
      <c r="H155" s="24"/>
      <c r="I155" s="22" t="s">
        <v>39</v>
      </c>
      <c r="J155" s="25">
        <f t="shared" si="5"/>
        <v>1</v>
      </c>
      <c r="K155" s="26" t="s">
        <v>46</v>
      </c>
      <c r="L155" s="26" t="s">
        <v>7</v>
      </c>
      <c r="M155" s="47"/>
      <c r="N155" s="127"/>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78"/>
      <c r="BB155" s="78"/>
      <c r="BC155" s="31"/>
      <c r="IE155" s="33"/>
      <c r="IF155" s="33"/>
      <c r="IG155" s="33"/>
      <c r="IH155" s="33"/>
      <c r="II155" s="33"/>
    </row>
    <row r="156" spans="1:243" s="32" customFormat="1" ht="298.5" customHeight="1">
      <c r="A156" s="72">
        <v>1.99</v>
      </c>
      <c r="B156" s="107" t="s">
        <v>437</v>
      </c>
      <c r="C156" s="25"/>
      <c r="D156" s="106">
        <v>1</v>
      </c>
      <c r="E156" s="108" t="s">
        <v>438</v>
      </c>
      <c r="F156" s="70" t="s">
        <v>63</v>
      </c>
      <c r="G156" s="34"/>
      <c r="H156" s="24"/>
      <c r="I156" s="22" t="s">
        <v>39</v>
      </c>
      <c r="J156" s="25">
        <f>IF(I156="Less(-)",-1,1)</f>
        <v>1</v>
      </c>
      <c r="K156" s="26" t="s">
        <v>46</v>
      </c>
      <c r="L156" s="26" t="s">
        <v>7</v>
      </c>
      <c r="M156" s="66"/>
      <c r="N156" s="127"/>
      <c r="O156" s="60"/>
      <c r="P156" s="105"/>
      <c r="Q156" s="60"/>
      <c r="R156" s="60"/>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78">
        <f>total_amount_ba($B$2,$D$2,D156,F156,J156,K156,M156)</f>
        <v>0</v>
      </c>
      <c r="BB156" s="78">
        <f>BA156+SUM(N156:AZ156)</f>
        <v>0</v>
      </c>
      <c r="BC156" s="31" t="str">
        <f>SpellNumber(L156,BB156)</f>
        <v>INR Zero Only</v>
      </c>
      <c r="IE156" s="33"/>
      <c r="IF156" s="33"/>
      <c r="IG156" s="33"/>
      <c r="IH156" s="33"/>
      <c r="II156" s="33"/>
    </row>
    <row r="157" spans="1:243" s="32" customFormat="1" ht="33" customHeight="1">
      <c r="A157" s="112" t="s">
        <v>44</v>
      </c>
      <c r="B157" s="98"/>
      <c r="C157" s="99"/>
      <c r="D157" s="100"/>
      <c r="E157" s="124"/>
      <c r="F157" s="100"/>
      <c r="G157" s="100"/>
      <c r="H157" s="101"/>
      <c r="I157" s="101"/>
      <c r="J157" s="101"/>
      <c r="K157" s="101"/>
      <c r="L157" s="102"/>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103">
        <f>SUM(BA15:BA156)</f>
        <v>0</v>
      </c>
      <c r="BB157" s="103">
        <f>SUM(BB13:BB14)</f>
        <v>0</v>
      </c>
      <c r="BC157" s="104" t="str">
        <f>SpellNumber($E$2,BA157)</f>
        <v>INR Zero Only</v>
      </c>
      <c r="IE157" s="33">
        <v>4</v>
      </c>
      <c r="IF157" s="33" t="s">
        <v>41</v>
      </c>
      <c r="IG157" s="33" t="s">
        <v>43</v>
      </c>
      <c r="IH157" s="33">
        <v>10</v>
      </c>
      <c r="II157" s="33" t="s">
        <v>38</v>
      </c>
    </row>
    <row r="158" spans="1:243" s="51" customFormat="1" ht="39" customHeight="1" hidden="1">
      <c r="A158" s="119" t="s">
        <v>48</v>
      </c>
      <c r="B158" s="42"/>
      <c r="C158" s="43"/>
      <c r="D158" s="44"/>
      <c r="E158" s="125" t="s">
        <v>45</v>
      </c>
      <c r="F158" s="58"/>
      <c r="G158" s="46"/>
      <c r="H158" s="47"/>
      <c r="I158" s="47"/>
      <c r="J158" s="47"/>
      <c r="K158" s="48"/>
      <c r="L158" s="49"/>
      <c r="M158" s="50"/>
      <c r="O158" s="32"/>
      <c r="P158" s="32"/>
      <c r="Q158" s="32"/>
      <c r="R158" s="32"/>
      <c r="S158" s="32"/>
      <c r="BA158" s="56">
        <f>IF(ISBLANK(F158),0,IF(E158="Excess (+)",ROUND(BA157+(BA157*F158),2),IF(E158="Less (-)",ROUND(BA157+(BA157*F158*(-1)),2),0)))</f>
        <v>0</v>
      </c>
      <c r="BB158" s="57">
        <f>ROUND(BA158,0)</f>
        <v>0</v>
      </c>
      <c r="BC158" s="31" t="str">
        <f>SpellNumber(L158,BB158)</f>
        <v> Zero Only</v>
      </c>
      <c r="IE158" s="52"/>
      <c r="IF158" s="52"/>
      <c r="IG158" s="52"/>
      <c r="IH158" s="52"/>
      <c r="II158" s="52"/>
    </row>
    <row r="159" spans="1:243" s="51" customFormat="1" ht="51" customHeight="1">
      <c r="A159" s="113" t="s">
        <v>47</v>
      </c>
      <c r="B159" s="35"/>
      <c r="C159" s="297" t="str">
        <f>SpellNumber($E$2,BA157)</f>
        <v>INR Zero Only</v>
      </c>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8"/>
      <c r="AL159" s="298"/>
      <c r="AM159" s="298"/>
      <c r="AN159" s="298"/>
      <c r="AO159" s="298"/>
      <c r="AP159" s="298"/>
      <c r="AQ159" s="298"/>
      <c r="AR159" s="298"/>
      <c r="AS159" s="298"/>
      <c r="AT159" s="298"/>
      <c r="AU159" s="298"/>
      <c r="AV159" s="298"/>
      <c r="AW159" s="298"/>
      <c r="AX159" s="298"/>
      <c r="AY159" s="298"/>
      <c r="AZ159" s="298"/>
      <c r="BA159" s="298"/>
      <c r="BB159" s="298"/>
      <c r="BC159" s="299"/>
      <c r="IE159" s="52"/>
      <c r="IF159" s="52"/>
      <c r="IG159" s="52"/>
      <c r="IH159" s="52"/>
      <c r="II159" s="52"/>
    </row>
    <row r="160" spans="1:243" s="14" customFormat="1" ht="15">
      <c r="A160" s="120"/>
      <c r="B160" s="32"/>
      <c r="C160" s="53"/>
      <c r="D160" s="53"/>
      <c r="E160" s="126"/>
      <c r="F160" s="53"/>
      <c r="G160" s="53"/>
      <c r="H160" s="53"/>
      <c r="I160" s="53"/>
      <c r="J160" s="53"/>
      <c r="K160" s="53"/>
      <c r="L160" s="53"/>
      <c r="M160" s="53"/>
      <c r="O160" s="53"/>
      <c r="BA160" s="53"/>
      <c r="BC160" s="53"/>
      <c r="IE160" s="15"/>
      <c r="IF160" s="15"/>
      <c r="IG160" s="15"/>
      <c r="IH160" s="15"/>
      <c r="II160" s="15"/>
    </row>
    <row r="161" spans="2:243" s="121" customFormat="1" ht="15.75" customHeight="1">
      <c r="B161" s="116"/>
      <c r="C161" s="53"/>
      <c r="D161" s="53"/>
      <c r="E161" s="126"/>
      <c r="F161" s="53"/>
      <c r="G161" s="53"/>
      <c r="H161" s="53"/>
      <c r="I161" s="53"/>
      <c r="J161" s="53"/>
      <c r="K161" s="53"/>
      <c r="L161" s="53"/>
      <c r="M161" s="53"/>
      <c r="N161" s="54"/>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53"/>
      <c r="HN161" s="53"/>
      <c r="HO161" s="53"/>
      <c r="HP161" s="53"/>
      <c r="HQ161" s="53"/>
      <c r="HR161" s="53"/>
      <c r="HS161" s="53"/>
      <c r="HT161" s="53"/>
      <c r="HU161" s="53"/>
      <c r="HV161" s="53"/>
      <c r="HW161" s="53"/>
      <c r="HX161" s="53"/>
      <c r="HY161" s="53"/>
      <c r="HZ161" s="53"/>
      <c r="IA161" s="53"/>
      <c r="IB161" s="53"/>
      <c r="IC161" s="53"/>
      <c r="ID161" s="53"/>
      <c r="IE161" s="55"/>
      <c r="IF161" s="55"/>
      <c r="IG161" s="55"/>
      <c r="IH161" s="55"/>
      <c r="II161" s="55"/>
    </row>
    <row r="164" spans="2:243" s="121" customFormat="1" ht="15.75" customHeight="1">
      <c r="B164" s="116"/>
      <c r="C164" s="53"/>
      <c r="D164" s="53"/>
      <c r="E164" s="126"/>
      <c r="F164" s="53"/>
      <c r="G164" s="53"/>
      <c r="H164" s="53"/>
      <c r="I164" s="53"/>
      <c r="J164" s="53"/>
      <c r="K164" s="53"/>
      <c r="L164" s="53"/>
      <c r="M164" s="53"/>
      <c r="N164" s="54"/>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53"/>
      <c r="ER164" s="53"/>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53"/>
      <c r="GC164" s="53"/>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53"/>
      <c r="HN164" s="53"/>
      <c r="HO164" s="53"/>
      <c r="HP164" s="53"/>
      <c r="HQ164" s="53"/>
      <c r="HR164" s="53"/>
      <c r="HS164" s="53"/>
      <c r="HT164" s="53"/>
      <c r="HU164" s="53"/>
      <c r="HV164" s="53"/>
      <c r="HW164" s="53"/>
      <c r="HX164" s="53"/>
      <c r="HY164" s="53"/>
      <c r="HZ164" s="53"/>
      <c r="IA164" s="53"/>
      <c r="IB164" s="53"/>
      <c r="IC164" s="53"/>
      <c r="ID164" s="53"/>
      <c r="IE164" s="55"/>
      <c r="IF164" s="55"/>
      <c r="IG164" s="55"/>
      <c r="IH164" s="55"/>
      <c r="II164" s="55"/>
    </row>
    <row r="191" spans="2:243" s="121" customFormat="1" ht="15.75" customHeight="1">
      <c r="B191" s="116"/>
      <c r="C191" s="53"/>
      <c r="D191" s="53"/>
      <c r="E191" s="126"/>
      <c r="F191" s="53"/>
      <c r="G191" s="53"/>
      <c r="H191" s="53"/>
      <c r="I191" s="53"/>
      <c r="J191" s="53"/>
      <c r="K191" s="53"/>
      <c r="L191" s="53"/>
      <c r="M191" s="53"/>
      <c r="N191" s="54"/>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5"/>
      <c r="IF191" s="55"/>
      <c r="IG191" s="55"/>
      <c r="IH191" s="55"/>
      <c r="II191" s="55"/>
    </row>
    <row r="202" spans="2:243" s="121" customFormat="1" ht="15.75" customHeight="1">
      <c r="B202" s="116"/>
      <c r="C202" s="53"/>
      <c r="D202" s="53"/>
      <c r="E202" s="126"/>
      <c r="F202" s="53"/>
      <c r="G202" s="53"/>
      <c r="H202" s="53"/>
      <c r="I202" s="53"/>
      <c r="J202" s="53"/>
      <c r="K202" s="53"/>
      <c r="L202" s="53"/>
      <c r="M202" s="53"/>
      <c r="N202" s="54"/>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53"/>
      <c r="ER202" s="53"/>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53"/>
      <c r="GC202" s="53"/>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53"/>
      <c r="HN202" s="53"/>
      <c r="HO202" s="53"/>
      <c r="HP202" s="53"/>
      <c r="HQ202" s="53"/>
      <c r="HR202" s="53"/>
      <c r="HS202" s="53"/>
      <c r="HT202" s="53"/>
      <c r="HU202" s="53"/>
      <c r="HV202" s="53"/>
      <c r="HW202" s="53"/>
      <c r="HX202" s="53"/>
      <c r="HY202" s="53"/>
      <c r="HZ202" s="53"/>
      <c r="IA202" s="53"/>
      <c r="IB202" s="53"/>
      <c r="IC202" s="53"/>
      <c r="ID202" s="53"/>
      <c r="IE202" s="55"/>
      <c r="IF202" s="55"/>
      <c r="IG202" s="55"/>
      <c r="IH202" s="55"/>
      <c r="II202" s="55"/>
    </row>
    <row r="203" spans="2:243" s="121" customFormat="1" ht="15.75" customHeight="1">
      <c r="B203" s="116"/>
      <c r="C203" s="53"/>
      <c r="D203" s="53"/>
      <c r="E203" s="126"/>
      <c r="F203" s="53"/>
      <c r="G203" s="53"/>
      <c r="H203" s="53"/>
      <c r="I203" s="53"/>
      <c r="J203" s="53"/>
      <c r="K203" s="53"/>
      <c r="L203" s="53"/>
      <c r="M203" s="53"/>
      <c r="N203" s="54"/>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c r="DH203" s="53"/>
      <c r="DI203" s="53"/>
      <c r="DJ203" s="53"/>
      <c r="DK203" s="53"/>
      <c r="DL203" s="53"/>
      <c r="DM203" s="53"/>
      <c r="DN203" s="53"/>
      <c r="DO203" s="53"/>
      <c r="DP203" s="53"/>
      <c r="DQ203" s="53"/>
      <c r="DR203" s="53"/>
      <c r="DS203" s="53"/>
      <c r="DT203" s="53"/>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c r="EQ203" s="53"/>
      <c r="ER203" s="53"/>
      <c r="ES203" s="53"/>
      <c r="ET203" s="53"/>
      <c r="EU203" s="53"/>
      <c r="EV203" s="53"/>
      <c r="EW203" s="53"/>
      <c r="EX203" s="53"/>
      <c r="EY203" s="53"/>
      <c r="EZ203" s="53"/>
      <c r="FA203" s="53"/>
      <c r="FB203" s="53"/>
      <c r="FC203" s="53"/>
      <c r="FD203" s="53"/>
      <c r="FE203" s="53"/>
      <c r="FF203" s="53"/>
      <c r="FG203" s="53"/>
      <c r="FH203" s="53"/>
      <c r="FI203" s="53"/>
      <c r="FJ203" s="53"/>
      <c r="FK203" s="53"/>
      <c r="FL203" s="53"/>
      <c r="FM203" s="53"/>
      <c r="FN203" s="53"/>
      <c r="FO203" s="53"/>
      <c r="FP203" s="53"/>
      <c r="FQ203" s="53"/>
      <c r="FR203" s="53"/>
      <c r="FS203" s="53"/>
      <c r="FT203" s="53"/>
      <c r="FU203" s="53"/>
      <c r="FV203" s="53"/>
      <c r="FW203" s="53"/>
      <c r="FX203" s="53"/>
      <c r="FY203" s="53"/>
      <c r="FZ203" s="53"/>
      <c r="GA203" s="53"/>
      <c r="GB203" s="53"/>
      <c r="GC203" s="53"/>
      <c r="GD203" s="53"/>
      <c r="GE203" s="53"/>
      <c r="GF203" s="53"/>
      <c r="GG203" s="53"/>
      <c r="GH203" s="53"/>
      <c r="GI203" s="53"/>
      <c r="GJ203" s="53"/>
      <c r="GK203" s="53"/>
      <c r="GL203" s="53"/>
      <c r="GM203" s="53"/>
      <c r="GN203" s="53"/>
      <c r="GO203" s="53"/>
      <c r="GP203" s="53"/>
      <c r="GQ203" s="53"/>
      <c r="GR203" s="53"/>
      <c r="GS203" s="53"/>
      <c r="GT203" s="53"/>
      <c r="GU203" s="53"/>
      <c r="GV203" s="53"/>
      <c r="GW203" s="53"/>
      <c r="GX203" s="53"/>
      <c r="GY203" s="53"/>
      <c r="GZ203" s="53"/>
      <c r="HA203" s="53"/>
      <c r="HB203" s="53"/>
      <c r="HC203" s="53"/>
      <c r="HD203" s="53"/>
      <c r="HE203" s="53"/>
      <c r="HF203" s="53"/>
      <c r="HG203" s="53"/>
      <c r="HH203" s="53"/>
      <c r="HI203" s="53"/>
      <c r="HJ203" s="53"/>
      <c r="HK203" s="53"/>
      <c r="HL203" s="53"/>
      <c r="HM203" s="53"/>
      <c r="HN203" s="53"/>
      <c r="HO203" s="53"/>
      <c r="HP203" s="53"/>
      <c r="HQ203" s="53"/>
      <c r="HR203" s="53"/>
      <c r="HS203" s="53"/>
      <c r="HT203" s="53"/>
      <c r="HU203" s="53"/>
      <c r="HV203" s="53"/>
      <c r="HW203" s="53"/>
      <c r="HX203" s="53"/>
      <c r="HY203" s="53"/>
      <c r="HZ203" s="53"/>
      <c r="IA203" s="53"/>
      <c r="IB203" s="53"/>
      <c r="IC203" s="53"/>
      <c r="ID203" s="53"/>
      <c r="IE203" s="55"/>
      <c r="IF203" s="55"/>
      <c r="IG203" s="55"/>
      <c r="IH203" s="55"/>
      <c r="II203" s="55"/>
    </row>
    <row r="204" spans="2:243" s="121" customFormat="1" ht="15.75" customHeight="1">
      <c r="B204" s="116"/>
      <c r="C204" s="53"/>
      <c r="D204" s="53"/>
      <c r="E204" s="126"/>
      <c r="F204" s="53"/>
      <c r="G204" s="53"/>
      <c r="H204" s="53"/>
      <c r="I204" s="53"/>
      <c r="J204" s="53"/>
      <c r="K204" s="53"/>
      <c r="L204" s="53"/>
      <c r="M204" s="53"/>
      <c r="N204" s="54"/>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53"/>
      <c r="HN204" s="53"/>
      <c r="HO204" s="53"/>
      <c r="HP204" s="53"/>
      <c r="HQ204" s="53"/>
      <c r="HR204" s="53"/>
      <c r="HS204" s="53"/>
      <c r="HT204" s="53"/>
      <c r="HU204" s="53"/>
      <c r="HV204" s="53"/>
      <c r="HW204" s="53"/>
      <c r="HX204" s="53"/>
      <c r="HY204" s="53"/>
      <c r="HZ204" s="53"/>
      <c r="IA204" s="53"/>
      <c r="IB204" s="53"/>
      <c r="IC204" s="53"/>
      <c r="ID204" s="53"/>
      <c r="IE204" s="55"/>
      <c r="IF204" s="55"/>
      <c r="IG204" s="55"/>
      <c r="IH204" s="55"/>
      <c r="II204" s="55"/>
    </row>
    <row r="208" spans="2:243" s="121" customFormat="1" ht="15.75" customHeight="1">
      <c r="B208" s="116"/>
      <c r="C208" s="53"/>
      <c r="D208" s="53"/>
      <c r="E208" s="126"/>
      <c r="F208" s="53"/>
      <c r="G208" s="53"/>
      <c r="H208" s="53"/>
      <c r="I208" s="53"/>
      <c r="J208" s="53"/>
      <c r="K208" s="53"/>
      <c r="L208" s="53"/>
      <c r="M208" s="53"/>
      <c r="N208" s="54"/>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53"/>
      <c r="DV208" s="53"/>
      <c r="DW208" s="53"/>
      <c r="DX208" s="53"/>
      <c r="DY208" s="53"/>
      <c r="DZ208" s="53"/>
      <c r="EA208" s="53"/>
      <c r="EB208" s="53"/>
      <c r="EC208" s="53"/>
      <c r="ED208" s="53"/>
      <c r="EE208" s="53"/>
      <c r="EF208" s="53"/>
      <c r="EG208" s="53"/>
      <c r="EH208" s="53"/>
      <c r="EI208" s="53"/>
      <c r="EJ208" s="53"/>
      <c r="EK208" s="53"/>
      <c r="EL208" s="53"/>
      <c r="EM208" s="53"/>
      <c r="EN208" s="53"/>
      <c r="EO208" s="53"/>
      <c r="EP208" s="53"/>
      <c r="EQ208" s="53"/>
      <c r="ER208" s="53"/>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c r="FU208" s="53"/>
      <c r="FV208" s="53"/>
      <c r="FW208" s="53"/>
      <c r="FX208" s="53"/>
      <c r="FY208" s="53"/>
      <c r="FZ208" s="53"/>
      <c r="GA208" s="53"/>
      <c r="GB208" s="53"/>
      <c r="GC208" s="53"/>
      <c r="GD208" s="53"/>
      <c r="GE208" s="53"/>
      <c r="GF208" s="53"/>
      <c r="GG208" s="53"/>
      <c r="GH208" s="53"/>
      <c r="GI208" s="53"/>
      <c r="GJ208" s="53"/>
      <c r="GK208" s="53"/>
      <c r="GL208" s="53"/>
      <c r="GM208" s="53"/>
      <c r="GN208" s="53"/>
      <c r="GO208" s="53"/>
      <c r="GP208" s="53"/>
      <c r="GQ208" s="53"/>
      <c r="GR208" s="53"/>
      <c r="GS208" s="53"/>
      <c r="GT208" s="53"/>
      <c r="GU208" s="53"/>
      <c r="GV208" s="53"/>
      <c r="GW208" s="53"/>
      <c r="GX208" s="53"/>
      <c r="GY208" s="53"/>
      <c r="GZ208" s="53"/>
      <c r="HA208" s="53"/>
      <c r="HB208" s="53"/>
      <c r="HC208" s="53"/>
      <c r="HD208" s="53"/>
      <c r="HE208" s="53"/>
      <c r="HF208" s="53"/>
      <c r="HG208" s="53"/>
      <c r="HH208" s="53"/>
      <c r="HI208" s="53"/>
      <c r="HJ208" s="53"/>
      <c r="HK208" s="53"/>
      <c r="HL208" s="53"/>
      <c r="HM208" s="53"/>
      <c r="HN208" s="53"/>
      <c r="HO208" s="53"/>
      <c r="HP208" s="53"/>
      <c r="HQ208" s="53"/>
      <c r="HR208" s="53"/>
      <c r="HS208" s="53"/>
      <c r="HT208" s="53"/>
      <c r="HU208" s="53"/>
      <c r="HV208" s="53"/>
      <c r="HW208" s="53"/>
      <c r="HX208" s="53"/>
      <c r="HY208" s="53"/>
      <c r="HZ208" s="53"/>
      <c r="IA208" s="53"/>
      <c r="IB208" s="53"/>
      <c r="IC208" s="53"/>
      <c r="ID208" s="53"/>
      <c r="IE208" s="55"/>
      <c r="IF208" s="55"/>
      <c r="IG208" s="55"/>
      <c r="IH208" s="55"/>
      <c r="II208" s="55"/>
    </row>
    <row r="209" spans="2:243" s="121" customFormat="1" ht="15.75" customHeight="1">
      <c r="B209" s="116"/>
      <c r="C209" s="53"/>
      <c r="D209" s="53"/>
      <c r="E209" s="126"/>
      <c r="F209" s="53"/>
      <c r="G209" s="53"/>
      <c r="H209" s="53"/>
      <c r="I209" s="53"/>
      <c r="J209" s="53"/>
      <c r="K209" s="53"/>
      <c r="L209" s="53"/>
      <c r="M209" s="53"/>
      <c r="N209" s="54"/>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53"/>
      <c r="ER209" s="53"/>
      <c r="ES209" s="53"/>
      <c r="ET209" s="53"/>
      <c r="EU209" s="53"/>
      <c r="EV209" s="53"/>
      <c r="EW209" s="53"/>
      <c r="EX209" s="53"/>
      <c r="EY209" s="53"/>
      <c r="EZ209" s="53"/>
      <c r="FA209" s="53"/>
      <c r="FB209" s="53"/>
      <c r="FC209" s="53"/>
      <c r="FD209" s="53"/>
      <c r="FE209" s="53"/>
      <c r="FF209" s="53"/>
      <c r="FG209" s="53"/>
      <c r="FH209" s="53"/>
      <c r="FI209" s="53"/>
      <c r="FJ209" s="53"/>
      <c r="FK209" s="53"/>
      <c r="FL209" s="53"/>
      <c r="FM209" s="53"/>
      <c r="FN209" s="53"/>
      <c r="FO209" s="53"/>
      <c r="FP209" s="53"/>
      <c r="FQ209" s="53"/>
      <c r="FR209" s="53"/>
      <c r="FS209" s="53"/>
      <c r="FT209" s="53"/>
      <c r="FU209" s="53"/>
      <c r="FV209" s="53"/>
      <c r="FW209" s="53"/>
      <c r="FX209" s="53"/>
      <c r="FY209" s="53"/>
      <c r="FZ209" s="53"/>
      <c r="GA209" s="53"/>
      <c r="GB209" s="53"/>
      <c r="GC209" s="53"/>
      <c r="GD209" s="53"/>
      <c r="GE209" s="53"/>
      <c r="GF209" s="53"/>
      <c r="GG209" s="53"/>
      <c r="GH209" s="53"/>
      <c r="GI209" s="53"/>
      <c r="GJ209" s="53"/>
      <c r="GK209" s="53"/>
      <c r="GL209" s="53"/>
      <c r="GM209" s="53"/>
      <c r="GN209" s="53"/>
      <c r="GO209" s="53"/>
      <c r="GP209" s="53"/>
      <c r="GQ209" s="53"/>
      <c r="GR209" s="53"/>
      <c r="GS209" s="53"/>
      <c r="GT209" s="53"/>
      <c r="GU209" s="53"/>
      <c r="GV209" s="53"/>
      <c r="GW209" s="53"/>
      <c r="GX209" s="53"/>
      <c r="GY209" s="53"/>
      <c r="GZ209" s="53"/>
      <c r="HA209" s="53"/>
      <c r="HB209" s="53"/>
      <c r="HC209" s="53"/>
      <c r="HD209" s="53"/>
      <c r="HE209" s="53"/>
      <c r="HF209" s="53"/>
      <c r="HG209" s="53"/>
      <c r="HH209" s="53"/>
      <c r="HI209" s="53"/>
      <c r="HJ209" s="53"/>
      <c r="HK209" s="53"/>
      <c r="HL209" s="53"/>
      <c r="HM209" s="53"/>
      <c r="HN209" s="53"/>
      <c r="HO209" s="53"/>
      <c r="HP209" s="53"/>
      <c r="HQ209" s="53"/>
      <c r="HR209" s="53"/>
      <c r="HS209" s="53"/>
      <c r="HT209" s="53"/>
      <c r="HU209" s="53"/>
      <c r="HV209" s="53"/>
      <c r="HW209" s="53"/>
      <c r="HX209" s="53"/>
      <c r="HY209" s="53"/>
      <c r="HZ209" s="53"/>
      <c r="IA209" s="53"/>
      <c r="IB209" s="53"/>
      <c r="IC209" s="53"/>
      <c r="ID209" s="53"/>
      <c r="IE209" s="55"/>
      <c r="IF209" s="55"/>
      <c r="IG209" s="55"/>
      <c r="IH209" s="55"/>
      <c r="II209" s="55"/>
    </row>
  </sheetData>
  <sheetProtection password="E975" sheet="1" selectLockedCells="1"/>
  <mergeCells count="8">
    <mergeCell ref="A9:BC9"/>
    <mergeCell ref="C159:BC15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8">
      <formula1>IF(E158&lt;&gt;"Select",0,-1)</formula1>
      <formula2>IF(E158&lt;&gt;"Select",99.99,-1)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8">
      <formula1>0</formula1>
      <formula2>IF(E158&lt;&gt;"Select",99.9,0)</formula2>
    </dataValidation>
    <dataValidation type="list" showInputMessage="1" showErrorMessage="1" promptTitle="Less or Excess" prompt="Please select either LESS  ( - )  or  EXCESS  ( + )" errorTitle="Please enter valid values only" error="Please select either LESS ( - ) or  EXCESS  ( + )" sqref="E158">
      <formula1>IF(ISBLANK(F158),$A$3:$C$3,$B$3:$C$3)</formula1>
    </dataValidation>
    <dataValidation type="list" showInputMessage="1" showErrorMessage="1" promptTitle="Option C1 or D1" prompt="Please select the Option C1 or Option D1" errorTitle="Please enter valid values only" error="Please select the Option C1 or Option D1" sqref="D15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8">
      <formula1>0</formula1>
      <formula2>99.9</formula2>
    </dataValidation>
    <dataValidation type="list" allowBlank="1" showInputMessage="1" showErrorMessage="1" sqref="K13:K15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6">
      <formula1>0</formula1>
      <formula2>999999999999999</formula2>
    </dataValidation>
    <dataValidation type="list" showInputMessage="1" showErrorMessage="1" sqref="I13:I156">
      <formula1>"Excess(+), Less(-)"</formula1>
    </dataValidation>
    <dataValidation allowBlank="1" showInputMessage="1" showErrorMessage="1" promptTitle="Addition / Deduction" prompt="Please Choose the correct One" sqref="J13:J156"/>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56">
      <formula1>"INR"</formula1>
    </dataValidation>
    <dataValidation type="decimal" allowBlank="1" showInputMessage="1" showErrorMessage="1" promptTitle="Rate Entry" prompt="Please enter &quot;GST&quot; charges in Rupees for this item. " errorTitle="Invaid Entry" error="Only Numeric Values are allowed. " sqref="M15:M156">
      <formula1>0</formula1>
      <formula2>999999999999999</formula2>
    </dataValidation>
    <dataValidation type="decimal" allowBlank="1" showInputMessage="1" showErrorMessage="1" errorTitle="Invalid Entry" error="Only Numeric Values are allowed. " sqref="A13 A62:A156 A15:A60">
      <formula1>0</formula1>
      <formula2>999999999999999</formula2>
    </dataValidation>
    <dataValidation allowBlank="1" showInputMessage="1" showErrorMessage="1" promptTitle="Itemcode/Make" prompt="Please enter text" sqref="C13:C14 E15:E156"/>
    <dataValidation allowBlank="1" showInputMessage="1" showErrorMessage="1" promptTitle="Units" prompt="Please enter Units in text" sqref="E13:E14 F15:F156"/>
    <dataValidation type="decimal" allowBlank="1" showInputMessage="1" showErrorMessage="1" promptTitle="Quantity" prompt="Please enter the Quantity for this item. " errorTitle="Invalid Entry" error="Only Numeric Values are allowed. " sqref="F13:F14 D13:D156">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9.xml><?xml version="1.0" encoding="utf-8"?>
<worksheet xmlns="http://schemas.openxmlformats.org/spreadsheetml/2006/main" xmlns:r="http://schemas.openxmlformats.org/officeDocument/2006/relationships">
  <sheetPr codeName="Sheet29">
    <tabColor theme="4" tint="-0.4999699890613556"/>
  </sheetPr>
  <dimension ref="A1:II102"/>
  <sheetViews>
    <sheetView showGridLines="0" zoomScale="80" zoomScaleNormal="80" zoomScaleSheetLayoutView="55" zoomScalePageLayoutView="0" workbookViewId="0" topLeftCell="A12">
      <selection activeCell="M18" sqref="M18"/>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126"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300" t="s">
        <v>617</v>
      </c>
      <c r="B1" s="300"/>
      <c r="C1" s="300"/>
      <c r="D1" s="300"/>
      <c r="E1" s="300"/>
      <c r="F1" s="300"/>
      <c r="G1" s="300"/>
      <c r="H1" s="300"/>
      <c r="I1" s="300"/>
      <c r="J1" s="300"/>
      <c r="K1" s="300"/>
      <c r="L1" s="300"/>
      <c r="O1" s="2"/>
      <c r="P1" s="2"/>
      <c r="Q1" s="3"/>
      <c r="BA1" s="122"/>
      <c r="IE1" s="3"/>
      <c r="IF1" s="3"/>
      <c r="IG1" s="3"/>
      <c r="IH1" s="3"/>
      <c r="II1" s="3"/>
    </row>
    <row r="2" spans="1:53" s="1" customFormat="1" ht="25.5" customHeight="1" hidden="1">
      <c r="A2" s="111"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IE4" s="7"/>
      <c r="IF4" s="7"/>
      <c r="IG4" s="7"/>
      <c r="IH4" s="7"/>
      <c r="II4" s="7"/>
    </row>
    <row r="5" spans="1:243" s="6" customFormat="1" ht="30.75" customHeight="1">
      <c r="A5" s="301" t="s">
        <v>113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IE5" s="7"/>
      <c r="IF5" s="7"/>
      <c r="IG5" s="7"/>
      <c r="IH5" s="7"/>
      <c r="II5" s="7"/>
    </row>
    <row r="6" spans="1:243" s="6" customFormat="1" ht="30.75" customHeight="1">
      <c r="A6" s="302" t="s">
        <v>809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IE6" s="7"/>
      <c r="IF6" s="7"/>
      <c r="IG6" s="7"/>
      <c r="IH6" s="7"/>
      <c r="II6" s="7"/>
    </row>
    <row r="7" spans="1:243" s="6" customFormat="1" ht="29.25" customHeight="1" hidden="1">
      <c r="A7" s="304" t="s">
        <v>10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IE7" s="7"/>
      <c r="IF7" s="7"/>
      <c r="IG7" s="7"/>
      <c r="IH7" s="7"/>
      <c r="II7" s="7"/>
    </row>
    <row r="8" spans="1:243" s="9" customFormat="1" ht="87" customHeight="1" hidden="1">
      <c r="A8" s="118" t="s">
        <v>49</v>
      </c>
      <c r="B8" s="308" t="e">
        <f>#REF!</f>
        <v>#REF!</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10"/>
      <c r="IE8" s="10"/>
      <c r="IF8" s="10"/>
      <c r="IG8" s="10"/>
      <c r="IH8" s="10"/>
      <c r="II8" s="10"/>
    </row>
    <row r="9" spans="1:243" s="11" customFormat="1" ht="61.5" customHeight="1">
      <c r="A9" s="312" t="s">
        <v>68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6"/>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10">
        <v>1</v>
      </c>
      <c r="B13" s="87" t="s">
        <v>439</v>
      </c>
      <c r="C13" s="88" t="s">
        <v>34</v>
      </c>
      <c r="D13" s="89"/>
      <c r="E13" s="123"/>
      <c r="F13" s="89"/>
      <c r="G13" s="91"/>
      <c r="H13" s="91"/>
      <c r="I13" s="89"/>
      <c r="J13" s="92"/>
      <c r="K13" s="93"/>
      <c r="L13" s="93"/>
      <c r="M13" s="47"/>
      <c r="N13" s="94"/>
      <c r="O13" s="94"/>
      <c r="P13" s="29"/>
      <c r="Q13" s="94"/>
      <c r="R13" s="94"/>
      <c r="S13" s="30"/>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42"/>
      <c r="BB13" s="96"/>
      <c r="BC13" s="97"/>
      <c r="IE13" s="33">
        <v>1</v>
      </c>
      <c r="IF13" s="33" t="s">
        <v>35</v>
      </c>
      <c r="IG13" s="33" t="s">
        <v>36</v>
      </c>
      <c r="IH13" s="33">
        <v>10</v>
      </c>
      <c r="II13" s="33" t="s">
        <v>37</v>
      </c>
    </row>
    <row r="14" spans="1:243" s="32" customFormat="1" ht="33" customHeight="1">
      <c r="A14" s="25"/>
      <c r="B14" s="73" t="s">
        <v>440</v>
      </c>
      <c r="C14" s="21"/>
      <c r="D14" s="22"/>
      <c r="E14" s="139"/>
      <c r="F14" s="22"/>
      <c r="G14" s="24"/>
      <c r="H14" s="24"/>
      <c r="I14" s="22"/>
      <c r="J14" s="25"/>
      <c r="K14" s="26"/>
      <c r="L14" s="26"/>
      <c r="M14" s="27"/>
      <c r="N14" s="34"/>
      <c r="O14" s="34"/>
      <c r="P14" s="140"/>
      <c r="Q14" s="34"/>
      <c r="R14" s="34"/>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43"/>
      <c r="BB14" s="141"/>
      <c r="BC14" s="31"/>
      <c r="IE14" s="33"/>
      <c r="IF14" s="33"/>
      <c r="IG14" s="33"/>
      <c r="IH14" s="33"/>
      <c r="II14" s="33"/>
    </row>
    <row r="15" spans="1:243" s="32" customFormat="1" ht="18.75" customHeight="1">
      <c r="A15" s="25"/>
      <c r="B15" s="73" t="s">
        <v>441</v>
      </c>
      <c r="C15" s="21"/>
      <c r="D15" s="22"/>
      <c r="E15" s="139"/>
      <c r="F15" s="22"/>
      <c r="G15" s="24"/>
      <c r="H15" s="24"/>
      <c r="I15" s="22"/>
      <c r="J15" s="25"/>
      <c r="K15" s="26"/>
      <c r="L15" s="26"/>
      <c r="M15" s="27"/>
      <c r="N15" s="34"/>
      <c r="O15" s="34"/>
      <c r="P15" s="140"/>
      <c r="Q15" s="34"/>
      <c r="R15" s="34"/>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43"/>
      <c r="BB15" s="141"/>
      <c r="BC15" s="31"/>
      <c r="IE15" s="33"/>
      <c r="IF15" s="33"/>
      <c r="IG15" s="33"/>
      <c r="IH15" s="33"/>
      <c r="II15" s="33"/>
    </row>
    <row r="16" spans="1:243" s="32" customFormat="1" ht="15">
      <c r="A16" s="72"/>
      <c r="B16" s="137" t="s">
        <v>442</v>
      </c>
      <c r="C16" s="25"/>
      <c r="D16" s="106"/>
      <c r="E16" s="108"/>
      <c r="F16" s="70" t="s">
        <v>63</v>
      </c>
      <c r="G16" s="34"/>
      <c r="H16" s="24"/>
      <c r="I16" s="22" t="s">
        <v>39</v>
      </c>
      <c r="J16" s="25">
        <f>IF(I16="Less(-)",-1,1)</f>
        <v>1</v>
      </c>
      <c r="K16" s="26" t="s">
        <v>46</v>
      </c>
      <c r="L16" s="26" t="s">
        <v>7</v>
      </c>
      <c r="M16" s="27"/>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144"/>
      <c r="BB16" s="78"/>
      <c r="BC16" s="31"/>
      <c r="IE16" s="33"/>
      <c r="IF16" s="33"/>
      <c r="IG16" s="33"/>
      <c r="IH16" s="33"/>
      <c r="II16" s="33"/>
    </row>
    <row r="17" spans="1:243" s="32" customFormat="1" ht="96" customHeight="1">
      <c r="A17" s="72"/>
      <c r="B17" s="107" t="s">
        <v>443</v>
      </c>
      <c r="C17" s="25"/>
      <c r="D17" s="106"/>
      <c r="E17" s="108"/>
      <c r="F17" s="70" t="s">
        <v>63</v>
      </c>
      <c r="G17" s="34"/>
      <c r="H17" s="24"/>
      <c r="I17" s="22" t="s">
        <v>39</v>
      </c>
      <c r="J17" s="25">
        <f aca="true" t="shared" si="0" ref="J17:J47">IF(I17="Less(-)",-1,1)</f>
        <v>1</v>
      </c>
      <c r="K17" s="26" t="s">
        <v>46</v>
      </c>
      <c r="L17" s="26" t="s">
        <v>7</v>
      </c>
      <c r="M17" s="27"/>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144"/>
      <c r="BB17" s="78"/>
      <c r="BC17" s="31"/>
      <c r="IE17" s="33"/>
      <c r="IF17" s="33"/>
      <c r="IG17" s="33"/>
      <c r="IH17" s="33"/>
      <c r="II17" s="33"/>
    </row>
    <row r="18" spans="1:243" s="32" customFormat="1" ht="15">
      <c r="A18" s="72">
        <v>1.01</v>
      </c>
      <c r="B18" s="107" t="s">
        <v>444</v>
      </c>
      <c r="C18" s="25"/>
      <c r="D18" s="106">
        <v>2</v>
      </c>
      <c r="E18" s="108" t="s">
        <v>38</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144">
        <f aca="true" t="shared" si="1" ref="BA18:BA47">total_amount_ba($B$2,$D$2,D18,F18,J18,K18,M18)</f>
        <v>0</v>
      </c>
      <c r="BB18" s="78">
        <f aca="true" t="shared" si="2" ref="BB18:BB47">BA18+SUM(N18:AZ18)</f>
        <v>0</v>
      </c>
      <c r="BC18" s="31" t="str">
        <f aca="true" t="shared" si="3" ref="BC18:BC47">SpellNumber(L18,BB18)</f>
        <v>INR Zero Only</v>
      </c>
      <c r="IE18" s="33"/>
      <c r="IF18" s="33"/>
      <c r="IG18" s="33"/>
      <c r="IH18" s="33"/>
      <c r="II18" s="33"/>
    </row>
    <row r="19" spans="1:243" s="32" customFormat="1" ht="15">
      <c r="A19" s="72"/>
      <c r="B19" s="137" t="s">
        <v>445</v>
      </c>
      <c r="C19" s="25"/>
      <c r="D19" s="106"/>
      <c r="E19" s="108"/>
      <c r="F19" s="70" t="s">
        <v>63</v>
      </c>
      <c r="G19" s="34"/>
      <c r="H19" s="24"/>
      <c r="I19" s="22" t="s">
        <v>39</v>
      </c>
      <c r="J19" s="25">
        <f t="shared" si="0"/>
        <v>1</v>
      </c>
      <c r="K19" s="26" t="s">
        <v>46</v>
      </c>
      <c r="L19" s="26" t="s">
        <v>7</v>
      </c>
      <c r="M19" s="27"/>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144"/>
      <c r="BB19" s="78"/>
      <c r="BC19" s="31"/>
      <c r="IE19" s="33"/>
      <c r="IF19" s="33"/>
      <c r="IG19" s="33"/>
      <c r="IH19" s="33"/>
      <c r="II19" s="33"/>
    </row>
    <row r="20" spans="1:243" s="32" customFormat="1" ht="15">
      <c r="A20" s="72"/>
      <c r="B20" s="137" t="s">
        <v>446</v>
      </c>
      <c r="C20" s="25"/>
      <c r="D20" s="106"/>
      <c r="E20" s="108"/>
      <c r="F20" s="70" t="s">
        <v>63</v>
      </c>
      <c r="G20" s="34"/>
      <c r="H20" s="24"/>
      <c r="I20" s="22" t="s">
        <v>39</v>
      </c>
      <c r="J20" s="25">
        <f t="shared" si="0"/>
        <v>1</v>
      </c>
      <c r="K20" s="26" t="s">
        <v>46</v>
      </c>
      <c r="L20" s="26" t="s">
        <v>7</v>
      </c>
      <c r="M20" s="27"/>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144"/>
      <c r="BB20" s="78"/>
      <c r="BC20" s="31"/>
      <c r="IE20" s="33"/>
      <c r="IF20" s="33"/>
      <c r="IG20" s="33"/>
      <c r="IH20" s="33"/>
      <c r="II20" s="33"/>
    </row>
    <row r="21" spans="1:243" s="32" customFormat="1" ht="76.5">
      <c r="A21" s="72"/>
      <c r="B21" s="107" t="s">
        <v>447</v>
      </c>
      <c r="C21" s="25"/>
      <c r="D21" s="106"/>
      <c r="E21" s="108"/>
      <c r="F21" s="70" t="s">
        <v>63</v>
      </c>
      <c r="G21" s="34"/>
      <c r="H21" s="24"/>
      <c r="I21" s="22" t="s">
        <v>39</v>
      </c>
      <c r="J21" s="25">
        <f t="shared" si="0"/>
        <v>1</v>
      </c>
      <c r="K21" s="26" t="s">
        <v>46</v>
      </c>
      <c r="L21" s="26" t="s">
        <v>7</v>
      </c>
      <c r="M21" s="27"/>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144"/>
      <c r="BB21" s="78"/>
      <c r="BC21" s="31"/>
      <c r="IE21" s="33"/>
      <c r="IF21" s="33"/>
      <c r="IG21" s="33"/>
      <c r="IH21" s="33"/>
      <c r="II21" s="33"/>
    </row>
    <row r="22" spans="1:243" s="32" customFormat="1" ht="15">
      <c r="A22" s="72">
        <v>1.02</v>
      </c>
      <c r="B22" s="107" t="s">
        <v>448</v>
      </c>
      <c r="C22" s="25"/>
      <c r="D22" s="106">
        <v>1</v>
      </c>
      <c r="E22" s="108" t="s">
        <v>38</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144">
        <f t="shared" si="1"/>
        <v>0</v>
      </c>
      <c r="BB22" s="78">
        <f t="shared" si="2"/>
        <v>0</v>
      </c>
      <c r="BC22" s="31" t="str">
        <f t="shared" si="3"/>
        <v>INR Zero Only</v>
      </c>
      <c r="IE22" s="33"/>
      <c r="IF22" s="33"/>
      <c r="IG22" s="33"/>
      <c r="IH22" s="33"/>
      <c r="II22" s="33"/>
    </row>
    <row r="23" spans="1:243" s="32" customFormat="1" ht="15">
      <c r="A23" s="72">
        <v>1.03</v>
      </c>
      <c r="B23" s="107" t="s">
        <v>449</v>
      </c>
      <c r="C23" s="25"/>
      <c r="D23" s="106">
        <v>1</v>
      </c>
      <c r="E23" s="108" t="s">
        <v>38</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144">
        <f t="shared" si="1"/>
        <v>0</v>
      </c>
      <c r="BB23" s="78">
        <f t="shared" si="2"/>
        <v>0</v>
      </c>
      <c r="BC23" s="31" t="str">
        <f t="shared" si="3"/>
        <v>INR Zero Only</v>
      </c>
      <c r="IE23" s="33"/>
      <c r="IF23" s="33"/>
      <c r="IG23" s="33"/>
      <c r="IH23" s="33"/>
      <c r="II23" s="33"/>
    </row>
    <row r="24" spans="1:243" s="32" customFormat="1" ht="15">
      <c r="A24" s="72">
        <v>1.04</v>
      </c>
      <c r="B24" s="107" t="s">
        <v>450</v>
      </c>
      <c r="C24" s="25"/>
      <c r="D24" s="106">
        <v>1</v>
      </c>
      <c r="E24" s="108" t="s">
        <v>38</v>
      </c>
      <c r="F24" s="70" t="s">
        <v>63</v>
      </c>
      <c r="G24" s="34"/>
      <c r="H24" s="24"/>
      <c r="I24" s="22" t="s">
        <v>39</v>
      </c>
      <c r="J24" s="25">
        <f t="shared" si="0"/>
        <v>1</v>
      </c>
      <c r="K24" s="26" t="s">
        <v>46</v>
      </c>
      <c r="L24" s="26" t="s">
        <v>7</v>
      </c>
      <c r="M24" s="66"/>
      <c r="N24" s="60"/>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144">
        <f t="shared" si="1"/>
        <v>0</v>
      </c>
      <c r="BB24" s="78">
        <f t="shared" si="2"/>
        <v>0</v>
      </c>
      <c r="BC24" s="31" t="str">
        <f t="shared" si="3"/>
        <v>INR Zero Only</v>
      </c>
      <c r="IE24" s="33"/>
      <c r="IF24" s="33"/>
      <c r="IG24" s="33"/>
      <c r="IH24" s="33"/>
      <c r="II24" s="33"/>
    </row>
    <row r="25" spans="1:243" s="32" customFormat="1" ht="15">
      <c r="A25" s="72"/>
      <c r="B25" s="137" t="s">
        <v>451</v>
      </c>
      <c r="C25" s="25"/>
      <c r="D25" s="106"/>
      <c r="E25" s="108"/>
      <c r="F25" s="70" t="s">
        <v>63</v>
      </c>
      <c r="G25" s="34"/>
      <c r="H25" s="24"/>
      <c r="I25" s="22" t="s">
        <v>39</v>
      </c>
      <c r="J25" s="25">
        <f t="shared" si="0"/>
        <v>1</v>
      </c>
      <c r="K25" s="26" t="s">
        <v>46</v>
      </c>
      <c r="L25" s="26" t="s">
        <v>7</v>
      </c>
      <c r="M25" s="27"/>
      <c r="N25" s="60"/>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144"/>
      <c r="BB25" s="78"/>
      <c r="BC25" s="31"/>
      <c r="IE25" s="33"/>
      <c r="IF25" s="33"/>
      <c r="IG25" s="33"/>
      <c r="IH25" s="33"/>
      <c r="II25" s="33"/>
    </row>
    <row r="26" spans="1:243" s="32" customFormat="1" ht="147" customHeight="1">
      <c r="A26" s="72"/>
      <c r="B26" s="107" t="s">
        <v>622</v>
      </c>
      <c r="C26" s="25"/>
      <c r="D26" s="106"/>
      <c r="E26" s="108"/>
      <c r="F26" s="70" t="s">
        <v>63</v>
      </c>
      <c r="G26" s="34"/>
      <c r="H26" s="24"/>
      <c r="I26" s="22" t="s">
        <v>39</v>
      </c>
      <c r="J26" s="25">
        <f t="shared" si="0"/>
        <v>1</v>
      </c>
      <c r="K26" s="26" t="s">
        <v>46</v>
      </c>
      <c r="L26" s="26" t="s">
        <v>7</v>
      </c>
      <c r="M26" s="27"/>
      <c r="N26" s="60"/>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44"/>
      <c r="BB26" s="78"/>
      <c r="BC26" s="31"/>
      <c r="IE26" s="33"/>
      <c r="IF26" s="33"/>
      <c r="IG26" s="33"/>
      <c r="IH26" s="33"/>
      <c r="II26" s="33"/>
    </row>
    <row r="27" spans="1:243" s="32" customFormat="1" ht="15">
      <c r="A27" s="72">
        <v>1.05</v>
      </c>
      <c r="B27" s="107" t="s">
        <v>452</v>
      </c>
      <c r="C27" s="25"/>
      <c r="D27" s="106">
        <v>1</v>
      </c>
      <c r="E27" s="108" t="s">
        <v>38</v>
      </c>
      <c r="F27" s="70" t="s">
        <v>63</v>
      </c>
      <c r="G27" s="34"/>
      <c r="H27" s="24"/>
      <c r="I27" s="22" t="s">
        <v>39</v>
      </c>
      <c r="J27" s="25">
        <f t="shared" si="0"/>
        <v>1</v>
      </c>
      <c r="K27" s="26" t="s">
        <v>46</v>
      </c>
      <c r="L27" s="26" t="s">
        <v>7</v>
      </c>
      <c r="M27" s="66"/>
      <c r="N27" s="60"/>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44">
        <f t="shared" si="1"/>
        <v>0</v>
      </c>
      <c r="BB27" s="78">
        <f t="shared" si="2"/>
        <v>0</v>
      </c>
      <c r="BC27" s="31" t="str">
        <f t="shared" si="3"/>
        <v>INR Zero Only</v>
      </c>
      <c r="IE27" s="33"/>
      <c r="IF27" s="33"/>
      <c r="IG27" s="33"/>
      <c r="IH27" s="33"/>
      <c r="II27" s="33"/>
    </row>
    <row r="28" spans="1:243" s="32" customFormat="1" ht="54.75" customHeight="1">
      <c r="A28" s="72"/>
      <c r="B28" s="107" t="s">
        <v>621</v>
      </c>
      <c r="C28" s="25"/>
      <c r="D28" s="106"/>
      <c r="E28" s="108"/>
      <c r="F28" s="70" t="s">
        <v>63</v>
      </c>
      <c r="G28" s="34"/>
      <c r="H28" s="24"/>
      <c r="I28" s="22" t="s">
        <v>39</v>
      </c>
      <c r="J28" s="25">
        <f t="shared" si="0"/>
        <v>1</v>
      </c>
      <c r="K28" s="26" t="s">
        <v>46</v>
      </c>
      <c r="L28" s="26" t="s">
        <v>7</v>
      </c>
      <c r="M28" s="27"/>
      <c r="N28" s="60"/>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44"/>
      <c r="BB28" s="78"/>
      <c r="BC28" s="31"/>
      <c r="IE28" s="33"/>
      <c r="IF28" s="33"/>
      <c r="IG28" s="33"/>
      <c r="IH28" s="33"/>
      <c r="II28" s="33"/>
    </row>
    <row r="29" spans="1:243" s="32" customFormat="1" ht="15">
      <c r="A29" s="72">
        <v>1.06</v>
      </c>
      <c r="B29" s="107" t="s">
        <v>453</v>
      </c>
      <c r="C29" s="25"/>
      <c r="D29" s="106">
        <v>4</v>
      </c>
      <c r="E29" s="108" t="s">
        <v>38</v>
      </c>
      <c r="F29" s="70" t="s">
        <v>63</v>
      </c>
      <c r="G29" s="34"/>
      <c r="H29" s="24"/>
      <c r="I29" s="22" t="s">
        <v>39</v>
      </c>
      <c r="J29" s="25">
        <f t="shared" si="0"/>
        <v>1</v>
      </c>
      <c r="K29" s="26" t="s">
        <v>46</v>
      </c>
      <c r="L29" s="26" t="s">
        <v>7</v>
      </c>
      <c r="M29" s="66"/>
      <c r="N29" s="60"/>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44">
        <f t="shared" si="1"/>
        <v>0</v>
      </c>
      <c r="BB29" s="78">
        <f t="shared" si="2"/>
        <v>0</v>
      </c>
      <c r="BC29" s="31" t="str">
        <f t="shared" si="3"/>
        <v>INR Zero Only</v>
      </c>
      <c r="IE29" s="33"/>
      <c r="IF29" s="33"/>
      <c r="IG29" s="33"/>
      <c r="IH29" s="33"/>
      <c r="II29" s="33"/>
    </row>
    <row r="30" spans="1:243" s="32" customFormat="1" ht="15">
      <c r="A30" s="72">
        <v>1.07</v>
      </c>
      <c r="B30" s="107" t="s">
        <v>454</v>
      </c>
      <c r="C30" s="25"/>
      <c r="D30" s="106">
        <v>2</v>
      </c>
      <c r="E30" s="108" t="s">
        <v>38</v>
      </c>
      <c r="F30" s="70" t="s">
        <v>63</v>
      </c>
      <c r="G30" s="34"/>
      <c r="H30" s="24"/>
      <c r="I30" s="22" t="s">
        <v>39</v>
      </c>
      <c r="J30" s="25">
        <f t="shared" si="0"/>
        <v>1</v>
      </c>
      <c r="K30" s="26" t="s">
        <v>46</v>
      </c>
      <c r="L30" s="26" t="s">
        <v>7</v>
      </c>
      <c r="M30" s="66"/>
      <c r="N30" s="60"/>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44">
        <f t="shared" si="1"/>
        <v>0</v>
      </c>
      <c r="BB30" s="78">
        <f t="shared" si="2"/>
        <v>0</v>
      </c>
      <c r="BC30" s="31" t="str">
        <f t="shared" si="3"/>
        <v>INR Zero Only</v>
      </c>
      <c r="IE30" s="33"/>
      <c r="IF30" s="33"/>
      <c r="IG30" s="33"/>
      <c r="IH30" s="33"/>
      <c r="II30" s="33"/>
    </row>
    <row r="31" spans="1:243" s="32" customFormat="1" ht="15">
      <c r="A31" s="72">
        <v>1.08</v>
      </c>
      <c r="B31" s="107" t="s">
        <v>455</v>
      </c>
      <c r="C31" s="25"/>
      <c r="D31" s="106">
        <v>15</v>
      </c>
      <c r="E31" s="108" t="s">
        <v>38</v>
      </c>
      <c r="F31" s="70" t="s">
        <v>63</v>
      </c>
      <c r="G31" s="34"/>
      <c r="H31" s="24"/>
      <c r="I31" s="22" t="s">
        <v>39</v>
      </c>
      <c r="J31" s="25">
        <f t="shared" si="0"/>
        <v>1</v>
      </c>
      <c r="K31" s="26" t="s">
        <v>46</v>
      </c>
      <c r="L31" s="26" t="s">
        <v>7</v>
      </c>
      <c r="M31" s="66"/>
      <c r="N31" s="60"/>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44">
        <f t="shared" si="1"/>
        <v>0</v>
      </c>
      <c r="BB31" s="78">
        <f t="shared" si="2"/>
        <v>0</v>
      </c>
      <c r="BC31" s="31" t="str">
        <f t="shared" si="3"/>
        <v>INR Zero Only</v>
      </c>
      <c r="IE31" s="33"/>
      <c r="IF31" s="33"/>
      <c r="IG31" s="33"/>
      <c r="IH31" s="33"/>
      <c r="II31" s="33"/>
    </row>
    <row r="32" spans="1:243" s="32" customFormat="1" ht="15">
      <c r="A32" s="72"/>
      <c r="B32" s="137" t="s">
        <v>456</v>
      </c>
      <c r="C32" s="25"/>
      <c r="D32" s="106"/>
      <c r="E32" s="108"/>
      <c r="F32" s="70" t="s">
        <v>63</v>
      </c>
      <c r="G32" s="34"/>
      <c r="H32" s="24"/>
      <c r="I32" s="22" t="s">
        <v>39</v>
      </c>
      <c r="J32" s="25">
        <f t="shared" si="0"/>
        <v>1</v>
      </c>
      <c r="K32" s="26" t="s">
        <v>46</v>
      </c>
      <c r="L32" s="26" t="s">
        <v>7</v>
      </c>
      <c r="M32" s="27"/>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44"/>
      <c r="BB32" s="78"/>
      <c r="BC32" s="31"/>
      <c r="IE32" s="33"/>
      <c r="IF32" s="33"/>
      <c r="IG32" s="33"/>
      <c r="IH32" s="33"/>
      <c r="II32" s="33"/>
    </row>
    <row r="33" spans="1:243" s="32" customFormat="1" ht="15">
      <c r="A33" s="72"/>
      <c r="B33" s="137" t="s">
        <v>457</v>
      </c>
      <c r="C33" s="25"/>
      <c r="D33" s="106"/>
      <c r="E33" s="108"/>
      <c r="F33" s="70" t="s">
        <v>63</v>
      </c>
      <c r="G33" s="34"/>
      <c r="H33" s="24"/>
      <c r="I33" s="22" t="s">
        <v>39</v>
      </c>
      <c r="J33" s="25">
        <f t="shared" si="0"/>
        <v>1</v>
      </c>
      <c r="K33" s="26" t="s">
        <v>46</v>
      </c>
      <c r="L33" s="26" t="s">
        <v>7</v>
      </c>
      <c r="M33" s="27"/>
      <c r="N33" s="60"/>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44"/>
      <c r="BB33" s="78"/>
      <c r="BC33" s="31"/>
      <c r="IE33" s="33"/>
      <c r="IF33" s="33"/>
      <c r="IG33" s="33"/>
      <c r="IH33" s="33"/>
      <c r="II33" s="33"/>
    </row>
    <row r="34" spans="1:243" s="32" customFormat="1" ht="58.5" customHeight="1">
      <c r="A34" s="72">
        <v>1.09</v>
      </c>
      <c r="B34" s="107" t="s">
        <v>458</v>
      </c>
      <c r="C34" s="25"/>
      <c r="D34" s="106">
        <v>2</v>
      </c>
      <c r="E34" s="108" t="s">
        <v>38</v>
      </c>
      <c r="F34" s="70" t="s">
        <v>63</v>
      </c>
      <c r="G34" s="34"/>
      <c r="H34" s="24"/>
      <c r="I34" s="22" t="s">
        <v>39</v>
      </c>
      <c r="J34" s="25">
        <f t="shared" si="0"/>
        <v>1</v>
      </c>
      <c r="K34" s="26" t="s">
        <v>46</v>
      </c>
      <c r="L34" s="26" t="s">
        <v>7</v>
      </c>
      <c r="M34" s="66"/>
      <c r="N34" s="60"/>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44">
        <f t="shared" si="1"/>
        <v>0</v>
      </c>
      <c r="BB34" s="78">
        <f t="shared" si="2"/>
        <v>0</v>
      </c>
      <c r="BC34" s="31" t="str">
        <f t="shared" si="3"/>
        <v>INR Zero Only</v>
      </c>
      <c r="IE34" s="33"/>
      <c r="IF34" s="33"/>
      <c r="IG34" s="33"/>
      <c r="IH34" s="33"/>
      <c r="II34" s="33"/>
    </row>
    <row r="35" spans="1:243" s="32" customFormat="1" ht="58.5" customHeight="1">
      <c r="A35" s="72">
        <v>1.1</v>
      </c>
      <c r="B35" s="107" t="s">
        <v>459</v>
      </c>
      <c r="C35" s="25"/>
      <c r="D35" s="106">
        <v>9</v>
      </c>
      <c r="E35" s="108" t="s">
        <v>38</v>
      </c>
      <c r="F35" s="70" t="s">
        <v>63</v>
      </c>
      <c r="G35" s="34"/>
      <c r="H35" s="24"/>
      <c r="I35" s="22" t="s">
        <v>39</v>
      </c>
      <c r="J35" s="25">
        <f t="shared" si="0"/>
        <v>1</v>
      </c>
      <c r="K35" s="26" t="s">
        <v>46</v>
      </c>
      <c r="L35" s="26" t="s">
        <v>7</v>
      </c>
      <c r="M35" s="66"/>
      <c r="N35" s="60"/>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44">
        <f t="shared" si="1"/>
        <v>0</v>
      </c>
      <c r="BB35" s="78">
        <f t="shared" si="2"/>
        <v>0</v>
      </c>
      <c r="BC35" s="31" t="str">
        <f t="shared" si="3"/>
        <v>INR Zero Only</v>
      </c>
      <c r="IE35" s="33"/>
      <c r="IF35" s="33"/>
      <c r="IG35" s="33"/>
      <c r="IH35" s="33"/>
      <c r="II35" s="33"/>
    </row>
    <row r="36" spans="1:243" s="32" customFormat="1" ht="15">
      <c r="A36" s="72"/>
      <c r="B36" s="137" t="s">
        <v>460</v>
      </c>
      <c r="C36" s="25"/>
      <c r="D36" s="106"/>
      <c r="E36" s="108"/>
      <c r="F36" s="70" t="s">
        <v>63</v>
      </c>
      <c r="G36" s="34"/>
      <c r="H36" s="24"/>
      <c r="I36" s="22" t="s">
        <v>39</v>
      </c>
      <c r="J36" s="25">
        <f t="shared" si="0"/>
        <v>1</v>
      </c>
      <c r="K36" s="26" t="s">
        <v>46</v>
      </c>
      <c r="L36" s="26" t="s">
        <v>7</v>
      </c>
      <c r="M36" s="27"/>
      <c r="N36" s="60"/>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144"/>
      <c r="BB36" s="78"/>
      <c r="BC36" s="31"/>
      <c r="IE36" s="33"/>
      <c r="IF36" s="33"/>
      <c r="IG36" s="33"/>
      <c r="IH36" s="33"/>
      <c r="II36" s="33"/>
    </row>
    <row r="37" spans="1:243" s="32" customFormat="1" ht="15">
      <c r="A37" s="72"/>
      <c r="B37" s="137" t="s">
        <v>461</v>
      </c>
      <c r="C37" s="25"/>
      <c r="D37" s="106"/>
      <c r="E37" s="108"/>
      <c r="F37" s="70" t="s">
        <v>63</v>
      </c>
      <c r="G37" s="34"/>
      <c r="H37" s="24"/>
      <c r="I37" s="22" t="s">
        <v>39</v>
      </c>
      <c r="J37" s="25">
        <f t="shared" si="0"/>
        <v>1</v>
      </c>
      <c r="K37" s="26" t="s">
        <v>46</v>
      </c>
      <c r="L37" s="26" t="s">
        <v>7</v>
      </c>
      <c r="M37" s="27"/>
      <c r="N37" s="60"/>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144"/>
      <c r="BB37" s="78"/>
      <c r="BC37" s="31"/>
      <c r="IE37" s="33"/>
      <c r="IF37" s="33"/>
      <c r="IG37" s="33"/>
      <c r="IH37" s="33"/>
      <c r="II37" s="33"/>
    </row>
    <row r="38" spans="1:243" s="32" customFormat="1" ht="38.25">
      <c r="A38" s="72"/>
      <c r="B38" s="107" t="s">
        <v>462</v>
      </c>
      <c r="C38" s="25"/>
      <c r="D38" s="106"/>
      <c r="E38" s="108"/>
      <c r="F38" s="70" t="s">
        <v>63</v>
      </c>
      <c r="G38" s="34"/>
      <c r="H38" s="24"/>
      <c r="I38" s="22" t="s">
        <v>39</v>
      </c>
      <c r="J38" s="25">
        <f t="shared" si="0"/>
        <v>1</v>
      </c>
      <c r="K38" s="26" t="s">
        <v>46</v>
      </c>
      <c r="L38" s="26" t="s">
        <v>7</v>
      </c>
      <c r="M38" s="27"/>
      <c r="N38" s="60"/>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144"/>
      <c r="BB38" s="78"/>
      <c r="BC38" s="31"/>
      <c r="IE38" s="33"/>
      <c r="IF38" s="33"/>
      <c r="IG38" s="33"/>
      <c r="IH38" s="33"/>
      <c r="II38" s="33"/>
    </row>
    <row r="39" spans="1:243" s="32" customFormat="1" ht="15">
      <c r="A39" s="72">
        <v>1.11</v>
      </c>
      <c r="B39" s="107" t="s">
        <v>463</v>
      </c>
      <c r="C39" s="25"/>
      <c r="D39" s="106">
        <v>50</v>
      </c>
      <c r="E39" s="108" t="s">
        <v>76</v>
      </c>
      <c r="F39" s="70" t="s">
        <v>63</v>
      </c>
      <c r="G39" s="34"/>
      <c r="H39" s="24"/>
      <c r="I39" s="22" t="s">
        <v>39</v>
      </c>
      <c r="J39" s="25">
        <f t="shared" si="0"/>
        <v>1</v>
      </c>
      <c r="K39" s="26" t="s">
        <v>46</v>
      </c>
      <c r="L39" s="26" t="s">
        <v>7</v>
      </c>
      <c r="M39" s="66"/>
      <c r="N39" s="60"/>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144">
        <f t="shared" si="1"/>
        <v>0</v>
      </c>
      <c r="BB39" s="78">
        <f t="shared" si="2"/>
        <v>0</v>
      </c>
      <c r="BC39" s="31" t="str">
        <f t="shared" si="3"/>
        <v>INR Zero Only</v>
      </c>
      <c r="IE39" s="33"/>
      <c r="IF39" s="33"/>
      <c r="IG39" s="33"/>
      <c r="IH39" s="33"/>
      <c r="II39" s="33"/>
    </row>
    <row r="40" spans="1:243" s="32" customFormat="1" ht="15">
      <c r="A40" s="72">
        <v>1.12</v>
      </c>
      <c r="B40" s="107" t="s">
        <v>464</v>
      </c>
      <c r="C40" s="25"/>
      <c r="D40" s="106">
        <v>140</v>
      </c>
      <c r="E40" s="108" t="s">
        <v>76</v>
      </c>
      <c r="F40" s="70" t="s">
        <v>63</v>
      </c>
      <c r="G40" s="34"/>
      <c r="H40" s="24"/>
      <c r="I40" s="22" t="s">
        <v>39</v>
      </c>
      <c r="J40" s="25">
        <f t="shared" si="0"/>
        <v>1</v>
      </c>
      <c r="K40" s="26" t="s">
        <v>46</v>
      </c>
      <c r="L40" s="26" t="s">
        <v>7</v>
      </c>
      <c r="M40" s="66"/>
      <c r="N40" s="60"/>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44">
        <f t="shared" si="1"/>
        <v>0</v>
      </c>
      <c r="BB40" s="78">
        <f t="shared" si="2"/>
        <v>0</v>
      </c>
      <c r="BC40" s="31" t="str">
        <f t="shared" si="3"/>
        <v>INR Zero Only</v>
      </c>
      <c r="IE40" s="33"/>
      <c r="IF40" s="33"/>
      <c r="IG40" s="33"/>
      <c r="IH40" s="33"/>
      <c r="II40" s="33"/>
    </row>
    <row r="41" spans="1:243" s="32" customFormat="1" ht="15">
      <c r="A41" s="72"/>
      <c r="B41" s="137" t="s">
        <v>465</v>
      </c>
      <c r="C41" s="25"/>
      <c r="D41" s="106"/>
      <c r="E41" s="108"/>
      <c r="F41" s="70" t="s">
        <v>63</v>
      </c>
      <c r="G41" s="34"/>
      <c r="H41" s="24"/>
      <c r="I41" s="22" t="s">
        <v>39</v>
      </c>
      <c r="J41" s="25">
        <f t="shared" si="0"/>
        <v>1</v>
      </c>
      <c r="K41" s="26" t="s">
        <v>46</v>
      </c>
      <c r="L41" s="26" t="s">
        <v>7</v>
      </c>
      <c r="M41" s="27"/>
      <c r="N41" s="60"/>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44"/>
      <c r="BB41" s="78"/>
      <c r="BC41" s="31"/>
      <c r="IE41" s="33"/>
      <c r="IF41" s="33"/>
      <c r="IG41" s="33"/>
      <c r="IH41" s="33"/>
      <c r="II41" s="33"/>
    </row>
    <row r="42" spans="1:243" s="32" customFormat="1" ht="25.5">
      <c r="A42" s="72">
        <v>1.13</v>
      </c>
      <c r="B42" s="107" t="s">
        <v>466</v>
      </c>
      <c r="C42" s="25"/>
      <c r="D42" s="106">
        <v>2</v>
      </c>
      <c r="E42" s="108" t="s">
        <v>472</v>
      </c>
      <c r="F42" s="70" t="s">
        <v>63</v>
      </c>
      <c r="G42" s="34"/>
      <c r="H42" s="24"/>
      <c r="I42" s="22" t="s">
        <v>39</v>
      </c>
      <c r="J42" s="25">
        <f t="shared" si="0"/>
        <v>1</v>
      </c>
      <c r="K42" s="26" t="s">
        <v>46</v>
      </c>
      <c r="L42" s="26" t="s">
        <v>7</v>
      </c>
      <c r="M42" s="66"/>
      <c r="N42" s="60"/>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144">
        <f t="shared" si="1"/>
        <v>0</v>
      </c>
      <c r="BB42" s="78">
        <f t="shared" si="2"/>
        <v>0</v>
      </c>
      <c r="BC42" s="31" t="str">
        <f t="shared" si="3"/>
        <v>INR Zero Only</v>
      </c>
      <c r="IE42" s="33"/>
      <c r="IF42" s="33"/>
      <c r="IG42" s="33"/>
      <c r="IH42" s="33"/>
      <c r="II42" s="33"/>
    </row>
    <row r="43" spans="1:243" s="32" customFormat="1" ht="25.5">
      <c r="A43" s="72">
        <v>1.14</v>
      </c>
      <c r="B43" s="107" t="s">
        <v>467</v>
      </c>
      <c r="C43" s="25"/>
      <c r="D43" s="106">
        <v>2</v>
      </c>
      <c r="E43" s="108" t="s">
        <v>472</v>
      </c>
      <c r="F43" s="70" t="s">
        <v>63</v>
      </c>
      <c r="G43" s="34"/>
      <c r="H43" s="24"/>
      <c r="I43" s="22" t="s">
        <v>39</v>
      </c>
      <c r="J43" s="25">
        <f t="shared" si="0"/>
        <v>1</v>
      </c>
      <c r="K43" s="26" t="s">
        <v>46</v>
      </c>
      <c r="L43" s="26" t="s">
        <v>7</v>
      </c>
      <c r="M43" s="66"/>
      <c r="N43" s="60"/>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44">
        <f t="shared" si="1"/>
        <v>0</v>
      </c>
      <c r="BB43" s="78">
        <f t="shared" si="2"/>
        <v>0</v>
      </c>
      <c r="BC43" s="31" t="str">
        <f t="shared" si="3"/>
        <v>INR Zero Only</v>
      </c>
      <c r="IE43" s="33"/>
      <c r="IF43" s="33"/>
      <c r="IG43" s="33"/>
      <c r="IH43" s="33"/>
      <c r="II43" s="33"/>
    </row>
    <row r="44" spans="1:243" s="32" customFormat="1" ht="25.5">
      <c r="A44" s="72">
        <v>1.15</v>
      </c>
      <c r="B44" s="107" t="s">
        <v>468</v>
      </c>
      <c r="C44" s="25"/>
      <c r="D44" s="106">
        <v>1.2</v>
      </c>
      <c r="E44" s="108" t="s">
        <v>472</v>
      </c>
      <c r="F44" s="70" t="s">
        <v>63</v>
      </c>
      <c r="G44" s="34"/>
      <c r="H44" s="24"/>
      <c r="I44" s="22" t="s">
        <v>39</v>
      </c>
      <c r="J44" s="25">
        <f t="shared" si="0"/>
        <v>1</v>
      </c>
      <c r="K44" s="26" t="s">
        <v>46</v>
      </c>
      <c r="L44" s="26" t="s">
        <v>7</v>
      </c>
      <c r="M44" s="66"/>
      <c r="N44" s="60"/>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44">
        <f t="shared" si="1"/>
        <v>0</v>
      </c>
      <c r="BB44" s="78">
        <f t="shared" si="2"/>
        <v>0</v>
      </c>
      <c r="BC44" s="31" t="str">
        <f t="shared" si="3"/>
        <v>INR Zero Only</v>
      </c>
      <c r="IE44" s="33"/>
      <c r="IF44" s="33"/>
      <c r="IG44" s="33"/>
      <c r="IH44" s="33"/>
      <c r="II44" s="33"/>
    </row>
    <row r="45" spans="1:243" s="32" customFormat="1" ht="15">
      <c r="A45" s="72"/>
      <c r="B45" s="137" t="s">
        <v>469</v>
      </c>
      <c r="C45" s="25"/>
      <c r="D45" s="106"/>
      <c r="E45" s="108"/>
      <c r="F45" s="70" t="s">
        <v>63</v>
      </c>
      <c r="G45" s="34"/>
      <c r="H45" s="24"/>
      <c r="I45" s="22" t="s">
        <v>39</v>
      </c>
      <c r="J45" s="25">
        <f t="shared" si="0"/>
        <v>1</v>
      </c>
      <c r="K45" s="26" t="s">
        <v>46</v>
      </c>
      <c r="L45" s="26" t="s">
        <v>7</v>
      </c>
      <c r="M45" s="27"/>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44"/>
      <c r="BB45" s="78"/>
      <c r="BC45" s="31"/>
      <c r="IE45" s="33"/>
      <c r="IF45" s="33"/>
      <c r="IG45" s="33"/>
      <c r="IH45" s="33"/>
      <c r="II45" s="33"/>
    </row>
    <row r="46" spans="1:243" s="32" customFormat="1" ht="38.25">
      <c r="A46" s="72">
        <v>1.16</v>
      </c>
      <c r="B46" s="107" t="s">
        <v>470</v>
      </c>
      <c r="C46" s="25"/>
      <c r="D46" s="106">
        <v>190</v>
      </c>
      <c r="E46" s="108" t="s">
        <v>472</v>
      </c>
      <c r="F46" s="70" t="s">
        <v>63</v>
      </c>
      <c r="G46" s="34"/>
      <c r="H46" s="24"/>
      <c r="I46" s="22" t="s">
        <v>39</v>
      </c>
      <c r="J46" s="25">
        <f t="shared" si="0"/>
        <v>1</v>
      </c>
      <c r="K46" s="26" t="s">
        <v>46</v>
      </c>
      <c r="L46" s="26" t="s">
        <v>7</v>
      </c>
      <c r="M46" s="66"/>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44">
        <f t="shared" si="1"/>
        <v>0</v>
      </c>
      <c r="BB46" s="78">
        <f t="shared" si="2"/>
        <v>0</v>
      </c>
      <c r="BC46" s="31" t="str">
        <f t="shared" si="3"/>
        <v>INR Zero Only</v>
      </c>
      <c r="IE46" s="33"/>
      <c r="IF46" s="33"/>
      <c r="IG46" s="33"/>
      <c r="IH46" s="33"/>
      <c r="II46" s="33"/>
    </row>
    <row r="47" spans="1:243" s="32" customFormat="1" ht="25.5">
      <c r="A47" s="72">
        <v>1.17</v>
      </c>
      <c r="B47" s="107" t="s">
        <v>471</v>
      </c>
      <c r="C47" s="25"/>
      <c r="D47" s="106">
        <v>25</v>
      </c>
      <c r="E47" s="108" t="s">
        <v>472</v>
      </c>
      <c r="F47" s="70" t="s">
        <v>63</v>
      </c>
      <c r="G47" s="34"/>
      <c r="H47" s="24"/>
      <c r="I47" s="22" t="s">
        <v>39</v>
      </c>
      <c r="J47" s="25">
        <f t="shared" si="0"/>
        <v>1</v>
      </c>
      <c r="K47" s="26" t="s">
        <v>46</v>
      </c>
      <c r="L47" s="26" t="s">
        <v>7</v>
      </c>
      <c r="M47" s="66"/>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44">
        <f t="shared" si="1"/>
        <v>0</v>
      </c>
      <c r="BB47" s="78">
        <f t="shared" si="2"/>
        <v>0</v>
      </c>
      <c r="BC47" s="31" t="str">
        <f t="shared" si="3"/>
        <v>INR Zero Only</v>
      </c>
      <c r="IE47" s="33"/>
      <c r="IF47" s="33"/>
      <c r="IG47" s="33"/>
      <c r="IH47" s="33"/>
      <c r="II47" s="33"/>
    </row>
    <row r="48" spans="1:243" s="32" customFormat="1" ht="15">
      <c r="A48" s="72"/>
      <c r="B48" s="137" t="s">
        <v>623</v>
      </c>
      <c r="C48" s="25"/>
      <c r="D48" s="106"/>
      <c r="E48" s="108"/>
      <c r="F48" s="70"/>
      <c r="G48" s="34"/>
      <c r="H48" s="24"/>
      <c r="I48" s="22"/>
      <c r="J48" s="25"/>
      <c r="K48" s="26"/>
      <c r="L48" s="26"/>
      <c r="M48" s="27"/>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44"/>
      <c r="BB48" s="78"/>
      <c r="BC48" s="31"/>
      <c r="IE48" s="33"/>
      <c r="IF48" s="33"/>
      <c r="IG48" s="33"/>
      <c r="IH48" s="33"/>
      <c r="II48" s="33"/>
    </row>
    <row r="49" spans="1:243" s="32" customFormat="1" ht="87.75" customHeight="1">
      <c r="A49" s="72">
        <v>1.18</v>
      </c>
      <c r="B49" s="107" t="s">
        <v>624</v>
      </c>
      <c r="C49" s="25"/>
      <c r="D49" s="106">
        <v>1</v>
      </c>
      <c r="E49" s="108" t="s">
        <v>625</v>
      </c>
      <c r="F49" s="70" t="s">
        <v>63</v>
      </c>
      <c r="G49" s="34"/>
      <c r="H49" s="24"/>
      <c r="I49" s="22" t="s">
        <v>39</v>
      </c>
      <c r="J49" s="25">
        <f>IF(I49="Less(-)",-1,1)</f>
        <v>1</v>
      </c>
      <c r="K49" s="26" t="s">
        <v>46</v>
      </c>
      <c r="L49" s="26" t="s">
        <v>7</v>
      </c>
      <c r="M49" s="66"/>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44">
        <f>total_amount_ba($B$2,$D$2,D49,F49,J49,K49,M49)</f>
        <v>0</v>
      </c>
      <c r="BB49" s="78">
        <f>BA49+SUM(N49:AZ49)</f>
        <v>0</v>
      </c>
      <c r="BC49" s="31" t="str">
        <f>SpellNumber(L49,BB49)</f>
        <v>INR Zero Only</v>
      </c>
      <c r="IE49" s="33"/>
      <c r="IF49" s="33"/>
      <c r="IG49" s="33"/>
      <c r="IH49" s="33"/>
      <c r="II49" s="33"/>
    </row>
    <row r="50" spans="1:243" s="32" customFormat="1" ht="33" customHeight="1">
      <c r="A50" s="112" t="s">
        <v>44</v>
      </c>
      <c r="B50" s="98"/>
      <c r="C50" s="99"/>
      <c r="D50" s="100"/>
      <c r="E50" s="124"/>
      <c r="F50" s="100"/>
      <c r="G50" s="100"/>
      <c r="H50" s="101"/>
      <c r="I50" s="101"/>
      <c r="J50" s="101"/>
      <c r="K50" s="101"/>
      <c r="L50" s="102"/>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145">
        <f>SUM(BA18:BA49)</f>
        <v>0</v>
      </c>
      <c r="BB50" s="103">
        <f>SUM(BB13:BB14)</f>
        <v>0</v>
      </c>
      <c r="BC50" s="104" t="str">
        <f>SpellNumber($E$2,BA50)</f>
        <v>INR Zero Only</v>
      </c>
      <c r="IE50" s="33">
        <v>4</v>
      </c>
      <c r="IF50" s="33" t="s">
        <v>41</v>
      </c>
      <c r="IG50" s="33" t="s">
        <v>43</v>
      </c>
      <c r="IH50" s="33">
        <v>10</v>
      </c>
      <c r="II50" s="33" t="s">
        <v>38</v>
      </c>
    </row>
    <row r="51" spans="1:243" s="51" customFormat="1" ht="39" customHeight="1" hidden="1">
      <c r="A51" s="119" t="s">
        <v>48</v>
      </c>
      <c r="B51" s="42"/>
      <c r="C51" s="43"/>
      <c r="D51" s="44"/>
      <c r="E51" s="125" t="s">
        <v>45</v>
      </c>
      <c r="F51" s="58"/>
      <c r="G51" s="46"/>
      <c r="H51" s="47"/>
      <c r="I51" s="47"/>
      <c r="J51" s="47"/>
      <c r="K51" s="48"/>
      <c r="L51" s="49"/>
      <c r="M51" s="50"/>
      <c r="O51" s="32"/>
      <c r="P51" s="32"/>
      <c r="Q51" s="32"/>
      <c r="R51" s="32"/>
      <c r="S51" s="32"/>
      <c r="BA51" s="146">
        <f>IF(ISBLANK(F51),0,IF(E51="Excess (+)",ROUND(BA50+(BA50*F51),2),IF(E51="Less (-)",ROUND(BA50+(BA50*F51*(-1)),2),0)))</f>
        <v>0</v>
      </c>
      <c r="BB51" s="57">
        <f>ROUND(BA51,0)</f>
        <v>0</v>
      </c>
      <c r="BC51" s="31" t="str">
        <f>SpellNumber(L51,BB51)</f>
        <v> Zero Only</v>
      </c>
      <c r="IE51" s="52"/>
      <c r="IF51" s="52"/>
      <c r="IG51" s="52"/>
      <c r="IH51" s="52"/>
      <c r="II51" s="52"/>
    </row>
    <row r="52" spans="1:243" s="51" customFormat="1" ht="51" customHeight="1">
      <c r="A52" s="113" t="s">
        <v>47</v>
      </c>
      <c r="B52" s="35"/>
      <c r="C52" s="297" t="str">
        <f>SpellNumber($E$2,BA50)</f>
        <v>INR Zero Only</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9"/>
      <c r="IE52" s="52"/>
      <c r="IF52" s="52"/>
      <c r="IG52" s="52"/>
      <c r="IH52" s="52"/>
      <c r="II52" s="52"/>
    </row>
    <row r="53" spans="1:243" s="14" customFormat="1" ht="15">
      <c r="A53" s="120"/>
      <c r="B53" s="32"/>
      <c r="C53" s="53"/>
      <c r="D53" s="53"/>
      <c r="E53" s="126"/>
      <c r="F53" s="53"/>
      <c r="G53" s="53"/>
      <c r="H53" s="53"/>
      <c r="I53" s="53"/>
      <c r="J53" s="53"/>
      <c r="K53" s="53"/>
      <c r="L53" s="53"/>
      <c r="M53" s="53"/>
      <c r="O53" s="53"/>
      <c r="BA53" s="126"/>
      <c r="BC53" s="53"/>
      <c r="IE53" s="15"/>
      <c r="IF53" s="15"/>
      <c r="IG53" s="15"/>
      <c r="IH53" s="15"/>
      <c r="II53" s="15"/>
    </row>
    <row r="54" spans="2:243" s="121" customFormat="1" ht="15.75" customHeight="1">
      <c r="B54" s="116"/>
      <c r="C54" s="53"/>
      <c r="D54" s="53"/>
      <c r="E54" s="126"/>
      <c r="F54" s="53"/>
      <c r="G54" s="53"/>
      <c r="H54" s="53"/>
      <c r="I54" s="53"/>
      <c r="J54" s="53"/>
      <c r="K54" s="53"/>
      <c r="L54" s="53"/>
      <c r="M54" s="53"/>
      <c r="N54" s="54"/>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126"/>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5"/>
      <c r="IF54" s="55"/>
      <c r="IG54" s="55"/>
      <c r="IH54" s="55"/>
      <c r="II54" s="55"/>
    </row>
    <row r="57" spans="2:243" s="121" customFormat="1" ht="15.75" customHeight="1">
      <c r="B57" s="116"/>
      <c r="C57" s="53"/>
      <c r="D57" s="53"/>
      <c r="E57" s="126"/>
      <c r="F57" s="53"/>
      <c r="G57" s="53"/>
      <c r="H57" s="53"/>
      <c r="I57" s="53"/>
      <c r="J57" s="53"/>
      <c r="K57" s="53"/>
      <c r="L57" s="53"/>
      <c r="M57" s="53"/>
      <c r="N57" s="54"/>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126"/>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5"/>
      <c r="IF57" s="55"/>
      <c r="IG57" s="55"/>
      <c r="IH57" s="55"/>
      <c r="II57" s="55"/>
    </row>
    <row r="84" spans="2:243" s="121" customFormat="1" ht="15.75" customHeight="1">
      <c r="B84" s="116"/>
      <c r="C84" s="53"/>
      <c r="D84" s="53"/>
      <c r="E84" s="126"/>
      <c r="F84" s="53"/>
      <c r="G84" s="53"/>
      <c r="H84" s="53"/>
      <c r="I84" s="53"/>
      <c r="J84" s="53"/>
      <c r="K84" s="53"/>
      <c r="L84" s="53"/>
      <c r="M84" s="53"/>
      <c r="N84" s="54"/>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126"/>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5"/>
      <c r="IF84" s="55"/>
      <c r="IG84" s="55"/>
      <c r="IH84" s="55"/>
      <c r="II84" s="55"/>
    </row>
    <row r="95" spans="2:243" s="121" customFormat="1" ht="15.75" customHeight="1">
      <c r="B95" s="116"/>
      <c r="C95" s="53"/>
      <c r="D95" s="53"/>
      <c r="E95" s="126"/>
      <c r="F95" s="53"/>
      <c r="G95" s="53"/>
      <c r="H95" s="53"/>
      <c r="I95" s="53"/>
      <c r="J95" s="53"/>
      <c r="K95" s="53"/>
      <c r="L95" s="53"/>
      <c r="M95" s="53"/>
      <c r="N95" s="54"/>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126"/>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5"/>
      <c r="IF95" s="55"/>
      <c r="IG95" s="55"/>
      <c r="IH95" s="55"/>
      <c r="II95" s="55"/>
    </row>
    <row r="96" spans="2:243" s="121" customFormat="1" ht="15.75" customHeight="1">
      <c r="B96" s="116"/>
      <c r="C96" s="53"/>
      <c r="D96" s="53"/>
      <c r="E96" s="126"/>
      <c r="F96" s="53"/>
      <c r="G96" s="53"/>
      <c r="H96" s="53"/>
      <c r="I96" s="53"/>
      <c r="J96" s="53"/>
      <c r="K96" s="53"/>
      <c r="L96" s="53"/>
      <c r="M96" s="53"/>
      <c r="N96" s="54"/>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126"/>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5"/>
      <c r="IF96" s="55"/>
      <c r="IG96" s="55"/>
      <c r="IH96" s="55"/>
      <c r="II96" s="55"/>
    </row>
    <row r="97" spans="2:243" s="121" customFormat="1" ht="15.75" customHeight="1">
      <c r="B97" s="116"/>
      <c r="C97" s="53"/>
      <c r="D97" s="53"/>
      <c r="E97" s="126"/>
      <c r="F97" s="53"/>
      <c r="G97" s="53"/>
      <c r="H97" s="53"/>
      <c r="I97" s="53"/>
      <c r="J97" s="53"/>
      <c r="K97" s="53"/>
      <c r="L97" s="53"/>
      <c r="M97" s="53"/>
      <c r="N97" s="54"/>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126"/>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5"/>
      <c r="IF97" s="55"/>
      <c r="IG97" s="55"/>
      <c r="IH97" s="55"/>
      <c r="II97" s="55"/>
    </row>
    <row r="101" spans="2:243" s="121" customFormat="1" ht="15.75" customHeight="1">
      <c r="B101" s="116"/>
      <c r="C101" s="53"/>
      <c r="D101" s="53"/>
      <c r="E101" s="126"/>
      <c r="F101" s="53"/>
      <c r="G101" s="53"/>
      <c r="H101" s="53"/>
      <c r="I101" s="53"/>
      <c r="J101" s="53"/>
      <c r="K101" s="53"/>
      <c r="L101" s="53"/>
      <c r="M101" s="53"/>
      <c r="N101" s="54"/>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126"/>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5"/>
      <c r="IF101" s="55"/>
      <c r="IG101" s="55"/>
      <c r="IH101" s="55"/>
      <c r="II101" s="55"/>
    </row>
    <row r="102" spans="2:243" s="121" customFormat="1" ht="15.75" customHeight="1">
      <c r="B102" s="116"/>
      <c r="C102" s="53"/>
      <c r="D102" s="53"/>
      <c r="E102" s="126"/>
      <c r="F102" s="53"/>
      <c r="G102" s="53"/>
      <c r="H102" s="53"/>
      <c r="I102" s="53"/>
      <c r="J102" s="53"/>
      <c r="K102" s="53"/>
      <c r="L102" s="53"/>
      <c r="M102" s="53"/>
      <c r="N102" s="54"/>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126"/>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5"/>
      <c r="IF102" s="55"/>
      <c r="IG102" s="55"/>
      <c r="IH102" s="55"/>
      <c r="II102" s="55"/>
    </row>
  </sheetData>
  <sheetProtection password="E975" sheet="1" selectLockedCells="1"/>
  <mergeCells count="8">
    <mergeCell ref="A9:BC9"/>
    <mergeCell ref="C52:BC5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allowBlank="1" showInputMessage="1" showErrorMessage="1" promptTitle="Quantity" prompt="Please enter the Quantity for this item. " errorTitle="Invalid Entry" error="Only Numeric Values are allowed. " sqref="F13:F15 D13:D49">
      <formula1>0</formula1>
      <formula2>999999999999999</formula2>
    </dataValidation>
    <dataValidation allowBlank="1" showInputMessage="1" showErrorMessage="1" promptTitle="Units" prompt="Please enter Units in text" sqref="E13:E15 F16:F49"/>
    <dataValidation allowBlank="1" showInputMessage="1" showErrorMessage="1" promptTitle="Itemcode/Make" prompt="Please enter text" sqref="C13:C15 E16:E49"/>
    <dataValidation type="decimal" allowBlank="1" showInputMessage="1" showErrorMessage="1" errorTitle="Invalid Entry" error="Only Numeric Values are allowed. " sqref="A13 A16:A49">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6:M49">
      <formula1>0</formula1>
      <formula2>999999999999999</formula2>
    </dataValidation>
    <dataValidation type="list" allowBlank="1" showInputMessage="1" showErrorMessage="1" sqref="L13:L49">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49"/>
    <dataValidation type="list" showInputMessage="1" showErrorMessage="1" sqref="I13:I49">
      <formula1>"Excess(+), Less(-)"</formula1>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type="list" allowBlank="1" showInputMessage="1" showErrorMessage="1" sqref="K13:K49">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2020-05-18T02:45:14Z</cp:lastPrinted>
  <dcterms:created xsi:type="dcterms:W3CDTF">2009-01-30T06:42:42Z</dcterms:created>
  <dcterms:modified xsi:type="dcterms:W3CDTF">2020-07-31T09:53:15Z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/no6LRs9kaBFhJdzDg8hvo8VGGk=</vt:lpwstr>
  </property>
  <property fmtid="{D5CDD505-2E9C-101B-9397-08002B2CF9AE}" pid="13" name="MSIP_Label_3351ac48-f2ec-47d6-b214-43b916e392ff_Enabled">
    <vt:lpwstr>True</vt:lpwstr>
  </property>
  <property fmtid="{D5CDD505-2E9C-101B-9397-08002B2CF9AE}" pid="14" name="MSIP_Label_3351ac48-f2ec-47d6-b214-43b916e392ff_SiteId">
    <vt:lpwstr>5af76741-f886-4d20-ad04-775dee0ce762</vt:lpwstr>
  </property>
  <property fmtid="{D5CDD505-2E9C-101B-9397-08002B2CF9AE}" pid="15" name="MSIP_Label_3351ac48-f2ec-47d6-b214-43b916e392ff_Owner">
    <vt:lpwstr>vsphasate@tce.co.in</vt:lpwstr>
  </property>
  <property fmtid="{D5CDD505-2E9C-101B-9397-08002B2CF9AE}" pid="16" name="MSIP_Label_3351ac48-f2ec-47d6-b214-43b916e392ff_SetDate">
    <vt:lpwstr>2020-03-09T11:52:50.7517244Z</vt:lpwstr>
  </property>
  <property fmtid="{D5CDD505-2E9C-101B-9397-08002B2CF9AE}" pid="17" name="MSIP_Label_3351ac48-f2ec-47d6-b214-43b916e392ff_Name">
    <vt:lpwstr>Public</vt:lpwstr>
  </property>
  <property fmtid="{D5CDD505-2E9C-101B-9397-08002B2CF9AE}" pid="18" name="MSIP_Label_3351ac48-f2ec-47d6-b214-43b916e392ff_Application">
    <vt:lpwstr>Microsoft Azure Information Protection</vt:lpwstr>
  </property>
  <property fmtid="{D5CDD505-2E9C-101B-9397-08002B2CF9AE}" pid="19" name="MSIP_Label_3351ac48-f2ec-47d6-b214-43b916e392ff_ActionId">
    <vt:lpwstr>f23db476-cbd1-407c-b3e1-7ee356997402</vt:lpwstr>
  </property>
  <property fmtid="{D5CDD505-2E9C-101B-9397-08002B2CF9AE}" pid="20" name="MSIP_Label_3351ac48-f2ec-47d6-b214-43b916e392ff_Extended_MSFT_Method">
    <vt:lpwstr>Automatic</vt:lpwstr>
  </property>
  <property fmtid="{D5CDD505-2E9C-101B-9397-08002B2CF9AE}" pid="21" name="Sensitivity">
    <vt:lpwstr>Public</vt:lpwstr>
  </property>
</Properties>
</file>